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NDDP Current+Constant" sheetId="1" r:id="rId1"/>
    <sheet name="NDDP Constant" sheetId="10" state="hidden" r:id="rId2"/>
    <sheet name="GDDP Constant" sheetId="13" state="hidden" r:id="rId3"/>
  </sheets>
  <definedNames>
    <definedName name="_xlnm.Print_Area" localSheetId="2">'GDDP Constant'!$A$1:$CD$31</definedName>
    <definedName name="_xlnm.Print_Area" localSheetId="1">'NDDP Constant'!$A$1:$CD$33</definedName>
    <definedName name="_xlnm.Print_Area" localSheetId="0">'NDDP Current+Constant'!$A$1:$CD$32</definedName>
    <definedName name="_xlnm.Print_Titles" localSheetId="2">'GDDP Constant'!$A:$B,'GDDP Constant'!$1:$5</definedName>
    <definedName name="_xlnm.Print_Titles" localSheetId="1">'NDDP Constant'!$A:$B,'NDDP Constant'!$1:$5</definedName>
    <definedName name="_xlnm.Print_Titles" localSheetId="0">'NDDP Current+Constant'!$A:$B,'NDDP Current+Constant'!$1:$5</definedName>
  </definedNames>
  <calcPr calcId="124519"/>
</workbook>
</file>

<file path=xl/calcChain.xml><?xml version="1.0" encoding="utf-8"?>
<calcChain xmlns="http://schemas.openxmlformats.org/spreadsheetml/2006/main">
  <c r="CD30" i="1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30"/>
  <c r="C29"/>
  <c r="CH26" i="13" l="1"/>
  <c r="CG26"/>
  <c r="CF26"/>
  <c r="CH25"/>
  <c r="CG25"/>
  <c r="CF25"/>
  <c r="CH24"/>
  <c r="CG24"/>
  <c r="CF24"/>
  <c r="CH23"/>
  <c r="CG23"/>
  <c r="CF23"/>
  <c r="CH22"/>
  <c r="CG22"/>
  <c r="CF22"/>
  <c r="CH21"/>
  <c r="CG21"/>
  <c r="CF21"/>
  <c r="CH20"/>
  <c r="CG20"/>
  <c r="CF20"/>
  <c r="CH19"/>
  <c r="CG19"/>
  <c r="CF19"/>
  <c r="CD18"/>
  <c r="CD27" s="1"/>
  <c r="CH27" s="1"/>
  <c r="CC18"/>
  <c r="CB18"/>
  <c r="CB27" s="1"/>
  <c r="CA18"/>
  <c r="CA27" s="1"/>
  <c r="BZ18"/>
  <c r="BZ27" s="1"/>
  <c r="BY18"/>
  <c r="BY27" s="1"/>
  <c r="BX18"/>
  <c r="BX27" s="1"/>
  <c r="BW18"/>
  <c r="BW27" s="1"/>
  <c r="BV18"/>
  <c r="BV27" s="1"/>
  <c r="BU18"/>
  <c r="BU27" s="1"/>
  <c r="BT18"/>
  <c r="BT27" s="1"/>
  <c r="BS18"/>
  <c r="BS27" s="1"/>
  <c r="BR18"/>
  <c r="BR27" s="1"/>
  <c r="BQ18"/>
  <c r="BQ27" s="1"/>
  <c r="BP18"/>
  <c r="BP27" s="1"/>
  <c r="BO18"/>
  <c r="BO27" s="1"/>
  <c r="BN18"/>
  <c r="BN27" s="1"/>
  <c r="BM18"/>
  <c r="BM27" s="1"/>
  <c r="BL18"/>
  <c r="BL27" s="1"/>
  <c r="BK18"/>
  <c r="BK27" s="1"/>
  <c r="BJ18"/>
  <c r="BJ27" s="1"/>
  <c r="BI18"/>
  <c r="BI27" s="1"/>
  <c r="BH18"/>
  <c r="BH27" s="1"/>
  <c r="BG18"/>
  <c r="BG27" s="1"/>
  <c r="BF18"/>
  <c r="BF27" s="1"/>
  <c r="BE18"/>
  <c r="BE27" s="1"/>
  <c r="BD18"/>
  <c r="BD27" s="1"/>
  <c r="BC18"/>
  <c r="BC27" s="1"/>
  <c r="BB18"/>
  <c r="BB27" s="1"/>
  <c r="BA18"/>
  <c r="BA27" s="1"/>
  <c r="AZ18"/>
  <c r="AZ27" s="1"/>
  <c r="AY18"/>
  <c r="AY27" s="1"/>
  <c r="AX18"/>
  <c r="AX27" s="1"/>
  <c r="AW18"/>
  <c r="AW27" s="1"/>
  <c r="AV18"/>
  <c r="AV27" s="1"/>
  <c r="AU18"/>
  <c r="AU27" s="1"/>
  <c r="AT18"/>
  <c r="AT27" s="1"/>
  <c r="AS18"/>
  <c r="AS27" s="1"/>
  <c r="AR18"/>
  <c r="AR27" s="1"/>
  <c r="AQ18"/>
  <c r="AQ27" s="1"/>
  <c r="AP18"/>
  <c r="AP27" s="1"/>
  <c r="AO18"/>
  <c r="AO27" s="1"/>
  <c r="AN18"/>
  <c r="AN27" s="1"/>
  <c r="AM18"/>
  <c r="AM27" s="1"/>
  <c r="AL18"/>
  <c r="AL27" s="1"/>
  <c r="AK18"/>
  <c r="AK27" s="1"/>
  <c r="AJ18"/>
  <c r="AJ27" s="1"/>
  <c r="AI18"/>
  <c r="AI27" s="1"/>
  <c r="AH18"/>
  <c r="AH27" s="1"/>
  <c r="AG18"/>
  <c r="AG27" s="1"/>
  <c r="AF18"/>
  <c r="AF27" s="1"/>
  <c r="AE18"/>
  <c r="AE27" s="1"/>
  <c r="AD18"/>
  <c r="AD27" s="1"/>
  <c r="AC18"/>
  <c r="AC27" s="1"/>
  <c r="AB18"/>
  <c r="AB27" s="1"/>
  <c r="AA18"/>
  <c r="AA27" s="1"/>
  <c r="Z18"/>
  <c r="Z27" s="1"/>
  <c r="Y18"/>
  <c r="Y27" s="1"/>
  <c r="X18"/>
  <c r="X27" s="1"/>
  <c r="W18"/>
  <c r="W27" s="1"/>
  <c r="V18"/>
  <c r="V27" s="1"/>
  <c r="U18"/>
  <c r="U27" s="1"/>
  <c r="T18"/>
  <c r="T27" s="1"/>
  <c r="S18"/>
  <c r="S27" s="1"/>
  <c r="R18"/>
  <c r="R27" s="1"/>
  <c r="Q18"/>
  <c r="Q27" s="1"/>
  <c r="P18"/>
  <c r="P27" s="1"/>
  <c r="O18"/>
  <c r="O27" s="1"/>
  <c r="N18"/>
  <c r="N27" s="1"/>
  <c r="M18"/>
  <c r="M27" s="1"/>
  <c r="L18"/>
  <c r="L27" s="1"/>
  <c r="K18"/>
  <c r="K27" s="1"/>
  <c r="J18"/>
  <c r="J27" s="1"/>
  <c r="I18"/>
  <c r="I27" s="1"/>
  <c r="H18"/>
  <c r="H27" s="1"/>
  <c r="G18"/>
  <c r="G27" s="1"/>
  <c r="F18"/>
  <c r="F27" s="1"/>
  <c r="E18"/>
  <c r="E27" s="1"/>
  <c r="D18"/>
  <c r="D27" s="1"/>
  <c r="C18"/>
  <c r="C27" s="1"/>
  <c r="CH17"/>
  <c r="CG17"/>
  <c r="CF17"/>
  <c r="CD16"/>
  <c r="CH16" s="1"/>
  <c r="CC16"/>
  <c r="CF16" s="1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CG16" s="1"/>
  <c r="CH15"/>
  <c r="CG15"/>
  <c r="CF15"/>
  <c r="CH14"/>
  <c r="CG14"/>
  <c r="CF14"/>
  <c r="CH13"/>
  <c r="CG13"/>
  <c r="CF13"/>
  <c r="CH11"/>
  <c r="CG11"/>
  <c r="CF11"/>
  <c r="CH10"/>
  <c r="CG10"/>
  <c r="CF10"/>
  <c r="CH9"/>
  <c r="CG9"/>
  <c r="CF9"/>
  <c r="CH8"/>
  <c r="CG8"/>
  <c r="CF8"/>
  <c r="CH7"/>
  <c r="CG7"/>
  <c r="CF7"/>
  <c r="CD6"/>
  <c r="CH6" s="1"/>
  <c r="CC6"/>
  <c r="CC12" s="1"/>
  <c r="CB6"/>
  <c r="CB12" s="1"/>
  <c r="CA6"/>
  <c r="CA12" s="1"/>
  <c r="BZ6"/>
  <c r="BZ12" s="1"/>
  <c r="BY6"/>
  <c r="BY12" s="1"/>
  <c r="BX6"/>
  <c r="BX12" s="1"/>
  <c r="BW6"/>
  <c r="BW12" s="1"/>
  <c r="BV6"/>
  <c r="BV12" s="1"/>
  <c r="BU6"/>
  <c r="BU12" s="1"/>
  <c r="BT6"/>
  <c r="BT12" s="1"/>
  <c r="BS6"/>
  <c r="BS12" s="1"/>
  <c r="BR6"/>
  <c r="BR12" s="1"/>
  <c r="BQ6"/>
  <c r="BQ12" s="1"/>
  <c r="BP6"/>
  <c r="BP12" s="1"/>
  <c r="BO6"/>
  <c r="BO12" s="1"/>
  <c r="BN6"/>
  <c r="BN12" s="1"/>
  <c r="BM6"/>
  <c r="BM12" s="1"/>
  <c r="BL6"/>
  <c r="BL12" s="1"/>
  <c r="BK6"/>
  <c r="BK12" s="1"/>
  <c r="BJ6"/>
  <c r="BJ12" s="1"/>
  <c r="BI6"/>
  <c r="BI12" s="1"/>
  <c r="BH6"/>
  <c r="BH12" s="1"/>
  <c r="BG6"/>
  <c r="BG12" s="1"/>
  <c r="BF6"/>
  <c r="BF12" s="1"/>
  <c r="BE6"/>
  <c r="BE12" s="1"/>
  <c r="BD6"/>
  <c r="BD12" s="1"/>
  <c r="BC6"/>
  <c r="BC12" s="1"/>
  <c r="BB6"/>
  <c r="BB12" s="1"/>
  <c r="BA6"/>
  <c r="BA12" s="1"/>
  <c r="AZ6"/>
  <c r="AZ12" s="1"/>
  <c r="AY6"/>
  <c r="AY12" s="1"/>
  <c r="AX6"/>
  <c r="AX12" s="1"/>
  <c r="AW6"/>
  <c r="AW12" s="1"/>
  <c r="AV6"/>
  <c r="AV12" s="1"/>
  <c r="AU6"/>
  <c r="AU12" s="1"/>
  <c r="AT6"/>
  <c r="AT12" s="1"/>
  <c r="AS6"/>
  <c r="AS12" s="1"/>
  <c r="AR6"/>
  <c r="AR12" s="1"/>
  <c r="AQ6"/>
  <c r="AQ12" s="1"/>
  <c r="AP6"/>
  <c r="AP12" s="1"/>
  <c r="AO6"/>
  <c r="AO12" s="1"/>
  <c r="AN6"/>
  <c r="AN12" s="1"/>
  <c r="AM6"/>
  <c r="AM12" s="1"/>
  <c r="AL6"/>
  <c r="AL12" s="1"/>
  <c r="AK6"/>
  <c r="AK12" s="1"/>
  <c r="AJ6"/>
  <c r="AJ12" s="1"/>
  <c r="AI6"/>
  <c r="AI12" s="1"/>
  <c r="AH6"/>
  <c r="AH12" s="1"/>
  <c r="AG6"/>
  <c r="AG12" s="1"/>
  <c r="AF6"/>
  <c r="AF12" s="1"/>
  <c r="AE6"/>
  <c r="AE12" s="1"/>
  <c r="AD6"/>
  <c r="AD12" s="1"/>
  <c r="AC6"/>
  <c r="AC12" s="1"/>
  <c r="AB6"/>
  <c r="AB12" s="1"/>
  <c r="AA6"/>
  <c r="AA12" s="1"/>
  <c r="Z6"/>
  <c r="Z12" s="1"/>
  <c r="Y6"/>
  <c r="Y12" s="1"/>
  <c r="X6"/>
  <c r="X12" s="1"/>
  <c r="W6"/>
  <c r="W12" s="1"/>
  <c r="V6"/>
  <c r="V12" s="1"/>
  <c r="U6"/>
  <c r="U12" s="1"/>
  <c r="T6"/>
  <c r="T12" s="1"/>
  <c r="S6"/>
  <c r="S12" s="1"/>
  <c r="R6"/>
  <c r="R12" s="1"/>
  <c r="Q6"/>
  <c r="Q12" s="1"/>
  <c r="P6"/>
  <c r="P12" s="1"/>
  <c r="O6"/>
  <c r="O12" s="1"/>
  <c r="N6"/>
  <c r="N12" s="1"/>
  <c r="M6"/>
  <c r="M12" s="1"/>
  <c r="L6"/>
  <c r="L12" s="1"/>
  <c r="K6"/>
  <c r="K12" s="1"/>
  <c r="J6"/>
  <c r="J12" s="1"/>
  <c r="I6"/>
  <c r="I12" s="1"/>
  <c r="H6"/>
  <c r="H12" s="1"/>
  <c r="G6"/>
  <c r="G12" s="1"/>
  <c r="F6"/>
  <c r="F12" s="1"/>
  <c r="E6"/>
  <c r="E12" s="1"/>
  <c r="D6"/>
  <c r="D12" s="1"/>
  <c r="C6"/>
  <c r="C12" s="1"/>
  <c r="D28" l="1"/>
  <c r="F28"/>
  <c r="H28"/>
  <c r="J28"/>
  <c r="L28"/>
  <c r="N28"/>
  <c r="P28"/>
  <c r="R28"/>
  <c r="T28"/>
  <c r="V28"/>
  <c r="X28"/>
  <c r="Z28"/>
  <c r="AB28"/>
  <c r="AD28"/>
  <c r="AF28"/>
  <c r="AH28"/>
  <c r="AJ28"/>
  <c r="AL28"/>
  <c r="AN28"/>
  <c r="AP28"/>
  <c r="AR28"/>
  <c r="AT28"/>
  <c r="AV28"/>
  <c r="AX28"/>
  <c r="AZ28"/>
  <c r="BB28"/>
  <c r="BD28"/>
  <c r="BF28"/>
  <c r="BH28"/>
  <c r="BJ28"/>
  <c r="BL28"/>
  <c r="BN28"/>
  <c r="BP28"/>
  <c r="BR28"/>
  <c r="BT28"/>
  <c r="BV28"/>
  <c r="BX28"/>
  <c r="BZ28"/>
  <c r="CB28"/>
  <c r="CF18"/>
  <c r="E28"/>
  <c r="G28"/>
  <c r="I28"/>
  <c r="K28"/>
  <c r="M28"/>
  <c r="O28"/>
  <c r="Q28"/>
  <c r="S28"/>
  <c r="U28"/>
  <c r="W28"/>
  <c r="Y28"/>
  <c r="AA28"/>
  <c r="AC28"/>
  <c r="AE28"/>
  <c r="AG28"/>
  <c r="AI28"/>
  <c r="AK28"/>
  <c r="AM28"/>
  <c r="AO28"/>
  <c r="AQ28"/>
  <c r="AS28"/>
  <c r="AU28"/>
  <c r="AW28"/>
  <c r="AY28"/>
  <c r="BA28"/>
  <c r="BC28"/>
  <c r="BE28"/>
  <c r="BG28"/>
  <c r="BI28"/>
  <c r="BK28"/>
  <c r="BM28"/>
  <c r="BO28"/>
  <c r="BQ28"/>
  <c r="BS28"/>
  <c r="BU28"/>
  <c r="BW28"/>
  <c r="BY28"/>
  <c r="CA28"/>
  <c r="CF12"/>
  <c r="C28"/>
  <c r="CG12"/>
  <c r="CG27"/>
  <c r="CG6"/>
  <c r="CD12"/>
  <c r="CG18"/>
  <c r="CC27"/>
  <c r="CF27" s="1"/>
  <c r="CF6"/>
  <c r="CH18"/>
  <c r="CH32" i="10"/>
  <c r="CG32"/>
  <c r="CF32"/>
  <c r="CH26"/>
  <c r="CG26"/>
  <c r="CF26"/>
  <c r="CH25"/>
  <c r="CG25"/>
  <c r="CF25"/>
  <c r="CH24"/>
  <c r="CG24"/>
  <c r="CF24"/>
  <c r="CH23"/>
  <c r="CG23"/>
  <c r="CF23"/>
  <c r="CH22"/>
  <c r="CG22"/>
  <c r="CF22"/>
  <c r="CH21"/>
  <c r="CG21"/>
  <c r="CF21"/>
  <c r="CH20"/>
  <c r="CG20"/>
  <c r="CF20"/>
  <c r="CH19"/>
  <c r="CG19"/>
  <c r="CF19"/>
  <c r="CD18"/>
  <c r="CD27" s="1"/>
  <c r="CC18"/>
  <c r="CC27" s="1"/>
  <c r="CB18"/>
  <c r="CB27" s="1"/>
  <c r="CA18"/>
  <c r="CA27" s="1"/>
  <c r="BZ18"/>
  <c r="BZ27" s="1"/>
  <c r="BY18"/>
  <c r="BY27" s="1"/>
  <c r="BX18"/>
  <c r="BX27" s="1"/>
  <c r="BW18"/>
  <c r="BW27" s="1"/>
  <c r="BV18"/>
  <c r="BV27" s="1"/>
  <c r="BU18"/>
  <c r="BU27" s="1"/>
  <c r="BT18"/>
  <c r="BT27" s="1"/>
  <c r="BS18"/>
  <c r="BS27" s="1"/>
  <c r="BR18"/>
  <c r="BR27" s="1"/>
  <c r="BQ18"/>
  <c r="BQ27" s="1"/>
  <c r="BP18"/>
  <c r="BP27" s="1"/>
  <c r="BO18"/>
  <c r="BO27" s="1"/>
  <c r="BN18"/>
  <c r="BN27" s="1"/>
  <c r="BM18"/>
  <c r="BM27" s="1"/>
  <c r="BL18"/>
  <c r="BL27" s="1"/>
  <c r="BK18"/>
  <c r="BK27" s="1"/>
  <c r="BJ18"/>
  <c r="BJ27" s="1"/>
  <c r="BI18"/>
  <c r="BI27" s="1"/>
  <c r="BH18"/>
  <c r="BH27" s="1"/>
  <c r="BG18"/>
  <c r="BG27" s="1"/>
  <c r="BF18"/>
  <c r="BF27" s="1"/>
  <c r="BE18"/>
  <c r="BE27" s="1"/>
  <c r="BD18"/>
  <c r="BD27" s="1"/>
  <c r="BC18"/>
  <c r="BC27" s="1"/>
  <c r="BB18"/>
  <c r="BB27" s="1"/>
  <c r="BA18"/>
  <c r="BA27" s="1"/>
  <c r="AZ18"/>
  <c r="AZ27" s="1"/>
  <c r="AY18"/>
  <c r="AY27" s="1"/>
  <c r="AX18"/>
  <c r="AX27" s="1"/>
  <c r="AW18"/>
  <c r="AW27" s="1"/>
  <c r="AV18"/>
  <c r="AV27" s="1"/>
  <c r="AU18"/>
  <c r="AU27" s="1"/>
  <c r="AT18"/>
  <c r="AT27" s="1"/>
  <c r="AS18"/>
  <c r="AS27" s="1"/>
  <c r="AR18"/>
  <c r="AR27" s="1"/>
  <c r="AQ18"/>
  <c r="AQ27" s="1"/>
  <c r="AP18"/>
  <c r="AP27" s="1"/>
  <c r="AO18"/>
  <c r="AO27" s="1"/>
  <c r="AN18"/>
  <c r="AN27" s="1"/>
  <c r="AM18"/>
  <c r="AM27" s="1"/>
  <c r="AL18"/>
  <c r="AL27" s="1"/>
  <c r="AK18"/>
  <c r="AK27" s="1"/>
  <c r="AJ18"/>
  <c r="AJ27" s="1"/>
  <c r="AI18"/>
  <c r="AI27" s="1"/>
  <c r="AH18"/>
  <c r="AH27" s="1"/>
  <c r="AG18"/>
  <c r="AG27" s="1"/>
  <c r="AF18"/>
  <c r="AF27" s="1"/>
  <c r="AE18"/>
  <c r="AE27" s="1"/>
  <c r="AD18"/>
  <c r="AD27" s="1"/>
  <c r="AC18"/>
  <c r="AC27" s="1"/>
  <c r="AB18"/>
  <c r="AB27" s="1"/>
  <c r="AA18"/>
  <c r="AA27" s="1"/>
  <c r="Z18"/>
  <c r="Z27" s="1"/>
  <c r="Y18"/>
  <c r="Y27" s="1"/>
  <c r="X18"/>
  <c r="X27" s="1"/>
  <c r="W18"/>
  <c r="W27" s="1"/>
  <c r="V18"/>
  <c r="V27" s="1"/>
  <c r="U18"/>
  <c r="U27" s="1"/>
  <c r="T18"/>
  <c r="T27" s="1"/>
  <c r="S18"/>
  <c r="S27" s="1"/>
  <c r="R18"/>
  <c r="R27" s="1"/>
  <c r="Q18"/>
  <c r="Q27" s="1"/>
  <c r="P18"/>
  <c r="P27" s="1"/>
  <c r="O18"/>
  <c r="O27" s="1"/>
  <c r="N18"/>
  <c r="N27" s="1"/>
  <c r="M18"/>
  <c r="M27" s="1"/>
  <c r="L18"/>
  <c r="L27" s="1"/>
  <c r="K18"/>
  <c r="K27" s="1"/>
  <c r="J18"/>
  <c r="J27" s="1"/>
  <c r="I18"/>
  <c r="I27" s="1"/>
  <c r="H18"/>
  <c r="H27" s="1"/>
  <c r="G18"/>
  <c r="G27" s="1"/>
  <c r="F18"/>
  <c r="F27" s="1"/>
  <c r="E18"/>
  <c r="E27" s="1"/>
  <c r="D18"/>
  <c r="D27" s="1"/>
  <c r="C18"/>
  <c r="C27" s="1"/>
  <c r="CH17"/>
  <c r="CG17"/>
  <c r="CF17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CH15"/>
  <c r="CG15"/>
  <c r="CF15"/>
  <c r="CH14"/>
  <c r="CG14"/>
  <c r="CF14"/>
  <c r="CH13"/>
  <c r="CG13"/>
  <c r="CF13"/>
  <c r="CH11"/>
  <c r="CG11"/>
  <c r="CF11"/>
  <c r="CH10"/>
  <c r="CG10"/>
  <c r="CF10"/>
  <c r="CH9"/>
  <c r="CG9"/>
  <c r="CF9"/>
  <c r="CH8"/>
  <c r="CG8"/>
  <c r="CF8"/>
  <c r="CH7"/>
  <c r="CG7"/>
  <c r="CF7"/>
  <c r="CD6"/>
  <c r="CH6" s="1"/>
  <c r="CC6"/>
  <c r="CC12" s="1"/>
  <c r="CB6"/>
  <c r="CA6"/>
  <c r="CA12" s="1"/>
  <c r="BZ6"/>
  <c r="BY6"/>
  <c r="BY12" s="1"/>
  <c r="BX6"/>
  <c r="BW6"/>
  <c r="BW12" s="1"/>
  <c r="BV6"/>
  <c r="BU6"/>
  <c r="BU12" s="1"/>
  <c r="BT6"/>
  <c r="BS6"/>
  <c r="BS12" s="1"/>
  <c r="BR6"/>
  <c r="BQ6"/>
  <c r="BQ12" s="1"/>
  <c r="BP6"/>
  <c r="BO6"/>
  <c r="BO12" s="1"/>
  <c r="BN6"/>
  <c r="BM6"/>
  <c r="BM12" s="1"/>
  <c r="BL6"/>
  <c r="BK6"/>
  <c r="BK12" s="1"/>
  <c r="BJ6"/>
  <c r="BI6"/>
  <c r="BI12" s="1"/>
  <c r="BH6"/>
  <c r="BG6"/>
  <c r="BG12" s="1"/>
  <c r="BF6"/>
  <c r="BE6"/>
  <c r="BE12" s="1"/>
  <c r="BD6"/>
  <c r="BC6"/>
  <c r="BC12" s="1"/>
  <c r="BB6"/>
  <c r="BA6"/>
  <c r="BA12" s="1"/>
  <c r="AZ6"/>
  <c r="AY6"/>
  <c r="AY12" s="1"/>
  <c r="AX6"/>
  <c r="AW6"/>
  <c r="AW12" s="1"/>
  <c r="AV6"/>
  <c r="AU6"/>
  <c r="AU12" s="1"/>
  <c r="AT6"/>
  <c r="AS6"/>
  <c r="AS12" s="1"/>
  <c r="AR6"/>
  <c r="AQ6"/>
  <c r="AQ12" s="1"/>
  <c r="AP6"/>
  <c r="AO6"/>
  <c r="AO12" s="1"/>
  <c r="AN6"/>
  <c r="AM6"/>
  <c r="AM12" s="1"/>
  <c r="AL6"/>
  <c r="AK6"/>
  <c r="AK12" s="1"/>
  <c r="AJ6"/>
  <c r="AI6"/>
  <c r="AI12" s="1"/>
  <c r="AH6"/>
  <c r="AG6"/>
  <c r="AG12" s="1"/>
  <c r="AF6"/>
  <c r="AE6"/>
  <c r="AE12" s="1"/>
  <c r="AD6"/>
  <c r="AC6"/>
  <c r="AC12" s="1"/>
  <c r="AB6"/>
  <c r="AA6"/>
  <c r="AA12" s="1"/>
  <c r="Z6"/>
  <c r="Y6"/>
  <c r="Y12" s="1"/>
  <c r="X6"/>
  <c r="W6"/>
  <c r="W12" s="1"/>
  <c r="V6"/>
  <c r="U6"/>
  <c r="U12" s="1"/>
  <c r="T6"/>
  <c r="S6"/>
  <c r="S12" s="1"/>
  <c r="R6"/>
  <c r="Q6"/>
  <c r="Q12" s="1"/>
  <c r="P6"/>
  <c r="O6"/>
  <c r="O12" s="1"/>
  <c r="N6"/>
  <c r="M6"/>
  <c r="M12" s="1"/>
  <c r="L6"/>
  <c r="K6"/>
  <c r="K12" s="1"/>
  <c r="J6"/>
  <c r="I6"/>
  <c r="I12" s="1"/>
  <c r="H6"/>
  <c r="G6"/>
  <c r="G12" s="1"/>
  <c r="F6"/>
  <c r="E6"/>
  <c r="E12" s="1"/>
  <c r="D6"/>
  <c r="C6"/>
  <c r="C12" s="1"/>
  <c r="CH12" i="13" l="1"/>
  <c r="CD28"/>
  <c r="C30" s="1"/>
  <c r="CG28"/>
  <c r="CC28"/>
  <c r="C28" i="10"/>
  <c r="E28"/>
  <c r="G28"/>
  <c r="I28"/>
  <c r="K28"/>
  <c r="M28"/>
  <c r="O28"/>
  <c r="Q28"/>
  <c r="S28"/>
  <c r="U28"/>
  <c r="W28"/>
  <c r="Y28"/>
  <c r="AA28"/>
  <c r="AC28"/>
  <c r="AE28"/>
  <c r="AG28"/>
  <c r="AI28"/>
  <c r="AK28"/>
  <c r="AM28"/>
  <c r="AO28"/>
  <c r="AQ28"/>
  <c r="AS28"/>
  <c r="AU28"/>
  <c r="AW28"/>
  <c r="AY28"/>
  <c r="BA28"/>
  <c r="BC28"/>
  <c r="BE28"/>
  <c r="BG28"/>
  <c r="BI28"/>
  <c r="BK28"/>
  <c r="BM28"/>
  <c r="BO28"/>
  <c r="BQ28"/>
  <c r="BS28"/>
  <c r="BU28"/>
  <c r="BW28"/>
  <c r="BY28"/>
  <c r="CA28"/>
  <c r="CC28"/>
  <c r="CF6"/>
  <c r="D12"/>
  <c r="F12"/>
  <c r="H12"/>
  <c r="J12"/>
  <c r="L12"/>
  <c r="N12"/>
  <c r="P12"/>
  <c r="R12"/>
  <c r="T12"/>
  <c r="V12"/>
  <c r="X12"/>
  <c r="Z12"/>
  <c r="AB12"/>
  <c r="AD12"/>
  <c r="AF12"/>
  <c r="AH12"/>
  <c r="AJ12"/>
  <c r="AL12"/>
  <c r="AN12"/>
  <c r="AP12"/>
  <c r="AR12"/>
  <c r="AT12"/>
  <c r="AV12"/>
  <c r="AX12"/>
  <c r="AZ12"/>
  <c r="CF12" s="1"/>
  <c r="BB12"/>
  <c r="BD12"/>
  <c r="BF12"/>
  <c r="BH12"/>
  <c r="BJ12"/>
  <c r="BL12"/>
  <c r="BN12"/>
  <c r="BP12"/>
  <c r="BR12"/>
  <c r="BT12"/>
  <c r="BV12"/>
  <c r="BX12"/>
  <c r="BZ12"/>
  <c r="CB12"/>
  <c r="CD12"/>
  <c r="CG6"/>
  <c r="CG27"/>
  <c r="CF27"/>
  <c r="CF16"/>
  <c r="CH16"/>
  <c r="CF18"/>
  <c r="CH18"/>
  <c r="CH27"/>
  <c r="CG16"/>
  <c r="CG18"/>
  <c r="C29" i="13" l="1"/>
  <c r="C31" s="1"/>
  <c r="CC30"/>
  <c r="CF28"/>
  <c r="CC29"/>
  <c r="CD29"/>
  <c r="CH29" s="1"/>
  <c r="CH28"/>
  <c r="CD30"/>
  <c r="CH30" s="1"/>
  <c r="K30"/>
  <c r="K29"/>
  <c r="S30"/>
  <c r="S29"/>
  <c r="S31" s="1"/>
  <c r="Y30"/>
  <c r="Y29"/>
  <c r="Y31" s="1"/>
  <c r="AC30"/>
  <c r="AC29"/>
  <c r="AC31" s="1"/>
  <c r="AG30"/>
  <c r="AG29"/>
  <c r="AG31" s="1"/>
  <c r="AK30"/>
  <c r="AK29"/>
  <c r="AK31" s="1"/>
  <c r="AO30"/>
  <c r="AO29"/>
  <c r="AO31" s="1"/>
  <c r="AS30"/>
  <c r="AS29"/>
  <c r="AS31" s="1"/>
  <c r="AW30"/>
  <c r="AW29"/>
  <c r="AW31" s="1"/>
  <c r="BA30"/>
  <c r="BA29"/>
  <c r="BA31" s="1"/>
  <c r="BE30"/>
  <c r="BE29"/>
  <c r="BE31" s="1"/>
  <c r="BI30"/>
  <c r="BI29"/>
  <c r="BI31" s="1"/>
  <c r="BM30"/>
  <c r="BM29"/>
  <c r="BM31" s="1"/>
  <c r="BQ30"/>
  <c r="BQ29"/>
  <c r="BQ31" s="1"/>
  <c r="BU30"/>
  <c r="BU29"/>
  <c r="BU31" s="1"/>
  <c r="BY30"/>
  <c r="BY29"/>
  <c r="BY31" s="1"/>
  <c r="G30"/>
  <c r="G29"/>
  <c r="G31" s="1"/>
  <c r="M30"/>
  <c r="M29"/>
  <c r="M31" s="1"/>
  <c r="U30"/>
  <c r="U29"/>
  <c r="U31" s="1"/>
  <c r="D29"/>
  <c r="F30"/>
  <c r="H29"/>
  <c r="J30"/>
  <c r="L29"/>
  <c r="N30"/>
  <c r="P29"/>
  <c r="R30"/>
  <c r="T29"/>
  <c r="V30"/>
  <c r="X29"/>
  <c r="Z30"/>
  <c r="AB29"/>
  <c r="AD30"/>
  <c r="AF29"/>
  <c r="AH30"/>
  <c r="AJ29"/>
  <c r="AL30"/>
  <c r="AN29"/>
  <c r="AP30"/>
  <c r="AR29"/>
  <c r="AT30"/>
  <c r="AV29"/>
  <c r="AX30"/>
  <c r="AZ29"/>
  <c r="BB30"/>
  <c r="BD29"/>
  <c r="BF30"/>
  <c r="BH29"/>
  <c r="BJ30"/>
  <c r="BL29"/>
  <c r="BN30"/>
  <c r="BP29"/>
  <c r="BR30"/>
  <c r="BT29"/>
  <c r="BV30"/>
  <c r="BX29"/>
  <c r="BZ30"/>
  <c r="CB29"/>
  <c r="E30"/>
  <c r="E29"/>
  <c r="O30"/>
  <c r="O29"/>
  <c r="W30"/>
  <c r="W29"/>
  <c r="AA30"/>
  <c r="AA29"/>
  <c r="AE30"/>
  <c r="AE29"/>
  <c r="AI30"/>
  <c r="AI29"/>
  <c r="AM30"/>
  <c r="AM29"/>
  <c r="AQ30"/>
  <c r="AQ29"/>
  <c r="AU30"/>
  <c r="AU29"/>
  <c r="AY30"/>
  <c r="AY29"/>
  <c r="BC30"/>
  <c r="BC29"/>
  <c r="BG30"/>
  <c r="BG29"/>
  <c r="BK30"/>
  <c r="BK29"/>
  <c r="BO30"/>
  <c r="BO29"/>
  <c r="BS30"/>
  <c r="BS29"/>
  <c r="BW30"/>
  <c r="BW29"/>
  <c r="CA30"/>
  <c r="CA29"/>
  <c r="I30"/>
  <c r="I29"/>
  <c r="Q30"/>
  <c r="Q29"/>
  <c r="D30"/>
  <c r="F29"/>
  <c r="H30"/>
  <c r="J29"/>
  <c r="L30"/>
  <c r="N29"/>
  <c r="P30"/>
  <c r="R29"/>
  <c r="T30"/>
  <c r="V29"/>
  <c r="X30"/>
  <c r="Z29"/>
  <c r="AB30"/>
  <c r="AD29"/>
  <c r="AF30"/>
  <c r="AH29"/>
  <c r="AJ30"/>
  <c r="AL29"/>
  <c r="AN30"/>
  <c r="AP29"/>
  <c r="AR30"/>
  <c r="AT29"/>
  <c r="AV30"/>
  <c r="AX29"/>
  <c r="AZ30"/>
  <c r="BB29"/>
  <c r="BD30"/>
  <c r="BF29"/>
  <c r="BH30"/>
  <c r="BJ29"/>
  <c r="BL30"/>
  <c r="BN29"/>
  <c r="BP30"/>
  <c r="BR29"/>
  <c r="BT30"/>
  <c r="BV29"/>
  <c r="BX30"/>
  <c r="BZ29"/>
  <c r="CB30"/>
  <c r="CG12" i="10"/>
  <c r="CD28"/>
  <c r="CH12"/>
  <c r="BZ28"/>
  <c r="BV28"/>
  <c r="BR28"/>
  <c r="BN28"/>
  <c r="BJ28"/>
  <c r="BF28"/>
  <c r="BB28"/>
  <c r="AX28"/>
  <c r="AT28"/>
  <c r="AP28"/>
  <c r="AL28"/>
  <c r="AH28"/>
  <c r="AD28"/>
  <c r="Z28"/>
  <c r="V28"/>
  <c r="R28"/>
  <c r="N28"/>
  <c r="J28"/>
  <c r="F28"/>
  <c r="CB28"/>
  <c r="BX28"/>
  <c r="BT28"/>
  <c r="BP28"/>
  <c r="BL28"/>
  <c r="BH28"/>
  <c r="BD28"/>
  <c r="AZ28"/>
  <c r="AV28"/>
  <c r="AR28"/>
  <c r="AN28"/>
  <c r="AJ28"/>
  <c r="AF28"/>
  <c r="AB28"/>
  <c r="X28"/>
  <c r="T28"/>
  <c r="P28"/>
  <c r="L28"/>
  <c r="H28"/>
  <c r="D28"/>
  <c r="BZ31" i="13" l="1"/>
  <c r="BV31"/>
  <c r="BR31"/>
  <c r="BN31"/>
  <c r="BJ31"/>
  <c r="BF31"/>
  <c r="BB31"/>
  <c r="AX31"/>
  <c r="AT31"/>
  <c r="AP31"/>
  <c r="AL31"/>
  <c r="AH31"/>
  <c r="AD31"/>
  <c r="Z31"/>
  <c r="V31"/>
  <c r="R31"/>
  <c r="N31"/>
  <c r="J31"/>
  <c r="F31"/>
  <c r="Q31"/>
  <c r="I31"/>
  <c r="CA31"/>
  <c r="BW31"/>
  <c r="BS31"/>
  <c r="BO31"/>
  <c r="BK31"/>
  <c r="BG31"/>
  <c r="BC31"/>
  <c r="AY31"/>
  <c r="AU31"/>
  <c r="AQ31"/>
  <c r="AM31"/>
  <c r="AI31"/>
  <c r="AE31"/>
  <c r="AA31"/>
  <c r="W31"/>
  <c r="O31"/>
  <c r="E31"/>
  <c r="CG30"/>
  <c r="K31"/>
  <c r="CB31"/>
  <c r="BX31"/>
  <c r="BT31"/>
  <c r="BP31"/>
  <c r="BL31"/>
  <c r="BH31"/>
  <c r="BD31"/>
  <c r="AZ31"/>
  <c r="AV31"/>
  <c r="AR31"/>
  <c r="AN31"/>
  <c r="AJ31"/>
  <c r="AF31"/>
  <c r="AB31"/>
  <c r="X31"/>
  <c r="T31"/>
  <c r="P31"/>
  <c r="L31"/>
  <c r="H31"/>
  <c r="D31"/>
  <c r="CD31"/>
  <c r="CH31" s="1"/>
  <c r="CF29"/>
  <c r="CG29"/>
  <c r="CC31"/>
  <c r="CF31" s="1"/>
  <c r="CF30"/>
  <c r="CF28" i="10"/>
  <c r="E31"/>
  <c r="E33" s="1"/>
  <c r="G31"/>
  <c r="I31"/>
  <c r="I33" s="1"/>
  <c r="M31"/>
  <c r="M33" s="1"/>
  <c r="O31"/>
  <c r="O33" s="1"/>
  <c r="Q31"/>
  <c r="Q33" s="1"/>
  <c r="U31"/>
  <c r="U33" s="1"/>
  <c r="W31"/>
  <c r="Y31"/>
  <c r="Y33" s="1"/>
  <c r="AC31"/>
  <c r="AC33" s="1"/>
  <c r="AE31"/>
  <c r="AE33" s="1"/>
  <c r="AG31"/>
  <c r="AG33" s="1"/>
  <c r="AK31"/>
  <c r="AK33" s="1"/>
  <c r="AM31"/>
  <c r="AO31"/>
  <c r="AO33" s="1"/>
  <c r="AS31"/>
  <c r="AS33" s="1"/>
  <c r="AU31"/>
  <c r="AU33" s="1"/>
  <c r="AW31"/>
  <c r="AW33" s="1"/>
  <c r="BA31"/>
  <c r="BA33" s="1"/>
  <c r="BC31"/>
  <c r="BE31"/>
  <c r="BE33" s="1"/>
  <c r="BI31"/>
  <c r="BI33" s="1"/>
  <c r="BK31"/>
  <c r="BK33" s="1"/>
  <c r="BM31"/>
  <c r="BM33" s="1"/>
  <c r="BQ31"/>
  <c r="BU31"/>
  <c r="BY31"/>
  <c r="CC31"/>
  <c r="G33"/>
  <c r="W33"/>
  <c r="AM33"/>
  <c r="BC33"/>
  <c r="C31"/>
  <c r="CG30"/>
  <c r="CH28"/>
  <c r="BS31"/>
  <c r="CA31"/>
  <c r="CG28"/>
  <c r="CG31" i="13" l="1"/>
  <c r="BW31" i="10"/>
  <c r="CB31"/>
  <c r="CB33" s="1"/>
  <c r="BX31"/>
  <c r="BT31"/>
  <c r="BT33" s="1"/>
  <c r="BP31"/>
  <c r="BO31"/>
  <c r="BO33" s="1"/>
  <c r="BG31"/>
  <c r="BG33" s="1"/>
  <c r="AY31"/>
  <c r="AY33" s="1"/>
  <c r="AQ31"/>
  <c r="AQ33" s="1"/>
  <c r="AI31"/>
  <c r="AI33" s="1"/>
  <c r="AA31"/>
  <c r="AA33" s="1"/>
  <c r="S31"/>
  <c r="S33" s="1"/>
  <c r="K31"/>
  <c r="K33" s="1"/>
  <c r="CD31"/>
  <c r="CD33" s="1"/>
  <c r="CH33" s="1"/>
  <c r="BL31"/>
  <c r="BL33" s="1"/>
  <c r="BZ31"/>
  <c r="BZ33" s="1"/>
  <c r="BV31"/>
  <c r="BV33" s="1"/>
  <c r="BR31"/>
  <c r="BN31"/>
  <c r="BN33" s="1"/>
  <c r="BX33"/>
  <c r="BP33"/>
  <c r="BR33"/>
  <c r="CA33"/>
  <c r="BY33"/>
  <c r="BW33"/>
  <c r="BU33"/>
  <c r="BS33"/>
  <c r="BQ33"/>
  <c r="CC33"/>
  <c r="BH31"/>
  <c r="BD31"/>
  <c r="AZ31"/>
  <c r="AV31"/>
  <c r="AR31"/>
  <c r="AN31"/>
  <c r="AJ31"/>
  <c r="AF31"/>
  <c r="AB31"/>
  <c r="X31"/>
  <c r="T31"/>
  <c r="P31"/>
  <c r="L31"/>
  <c r="H31"/>
  <c r="D31"/>
  <c r="BJ31"/>
  <c r="BF31"/>
  <c r="BB31"/>
  <c r="AX31"/>
  <c r="AT31"/>
  <c r="AP31"/>
  <c r="AL31"/>
  <c r="AH31"/>
  <c r="AD31"/>
  <c r="Z31"/>
  <c r="V31"/>
  <c r="R31"/>
  <c r="N31"/>
  <c r="J31"/>
  <c r="F31"/>
  <c r="CH29"/>
  <c r="CH30"/>
  <c r="C33"/>
  <c r="CF30"/>
  <c r="CG29"/>
  <c r="CF29"/>
  <c r="CH31" l="1"/>
  <c r="CG31"/>
  <c r="CG33" s="1"/>
  <c r="D33"/>
  <c r="H33"/>
  <c r="L33"/>
  <c r="P33"/>
  <c r="T33"/>
  <c r="X33"/>
  <c r="AB33"/>
  <c r="AF33"/>
  <c r="AJ33"/>
  <c r="AN33"/>
  <c r="AR33"/>
  <c r="AV33"/>
  <c r="AZ33"/>
  <c r="BD33"/>
  <c r="BH33"/>
  <c r="F33"/>
  <c r="J33"/>
  <c r="N33"/>
  <c r="R33"/>
  <c r="V33"/>
  <c r="Z33"/>
  <c r="AD33"/>
  <c r="AH33"/>
  <c r="AL33"/>
  <c r="AP33"/>
  <c r="AT33"/>
  <c r="AX33"/>
  <c r="BB33"/>
  <c r="BF33"/>
  <c r="BJ33"/>
  <c r="CF31"/>
  <c r="CF33" s="1"/>
</calcChain>
</file>

<file path=xl/sharedStrings.xml><?xml version="1.0" encoding="utf-8"?>
<sst xmlns="http://schemas.openxmlformats.org/spreadsheetml/2006/main" count="385" uniqueCount="149">
  <si>
    <t>SL.NO.</t>
  </si>
  <si>
    <t xml:space="preserve">   ECONOMIC ACTIVITY</t>
  </si>
  <si>
    <t>Saharanpur</t>
  </si>
  <si>
    <t>Shamli</t>
  </si>
  <si>
    <t>Bijnor</t>
  </si>
  <si>
    <t>Moradabad</t>
  </si>
  <si>
    <t>Sambhal</t>
  </si>
  <si>
    <t>Rampur</t>
  </si>
  <si>
    <t>Amroha</t>
  </si>
  <si>
    <t>Meerut</t>
  </si>
  <si>
    <t>Baghpat</t>
  </si>
  <si>
    <t>Ghaziabad</t>
  </si>
  <si>
    <t>Hapur</t>
  </si>
  <si>
    <t>Gautambudh Nagar</t>
  </si>
  <si>
    <t>Buland Shahar</t>
  </si>
  <si>
    <t>Aligarh</t>
  </si>
  <si>
    <t>Hathras</t>
  </si>
  <si>
    <t>Mathura</t>
  </si>
  <si>
    <t>Agra</t>
  </si>
  <si>
    <t>Firozabad</t>
  </si>
  <si>
    <t>Etah</t>
  </si>
  <si>
    <t>Kasganj</t>
  </si>
  <si>
    <t>Mainpuri</t>
  </si>
  <si>
    <t>Badaun</t>
  </si>
  <si>
    <t>Bareilly</t>
  </si>
  <si>
    <t>Pilibhit</t>
  </si>
  <si>
    <t>Shahjahanpur</t>
  </si>
  <si>
    <t xml:space="preserve"> Farrukhabad</t>
  </si>
  <si>
    <t>Kannauj</t>
  </si>
  <si>
    <t>Etawah</t>
  </si>
  <si>
    <t>Auraiyya</t>
  </si>
  <si>
    <t>Western Region</t>
  </si>
  <si>
    <t>Kheri</t>
  </si>
  <si>
    <t>Sitapur</t>
  </si>
  <si>
    <t>Hardoi</t>
  </si>
  <si>
    <t>Unnao</t>
  </si>
  <si>
    <t>Lucknow</t>
  </si>
  <si>
    <t>Raebareilly</t>
  </si>
  <si>
    <t>Kanpur Dehat</t>
  </si>
  <si>
    <t>Kanpur Nagar</t>
  </si>
  <si>
    <t>Fatehpur</t>
  </si>
  <si>
    <t>Barabanki</t>
  </si>
  <si>
    <t>Central Region</t>
  </si>
  <si>
    <t>Jalaun</t>
  </si>
  <si>
    <t>Jhansi</t>
  </si>
  <si>
    <t>Lalitpur</t>
  </si>
  <si>
    <t>Hamirpur</t>
  </si>
  <si>
    <t>Mahoba</t>
  </si>
  <si>
    <t>Banda</t>
  </si>
  <si>
    <t xml:space="preserve">Chitrakoot </t>
  </si>
  <si>
    <t>Bundel Khand Region</t>
  </si>
  <si>
    <t>Pratapgarh</t>
  </si>
  <si>
    <t>Kaushambi</t>
  </si>
  <si>
    <t>Allahabad</t>
  </si>
  <si>
    <t>Faizabad</t>
  </si>
  <si>
    <t>Ambedkar Nagar</t>
  </si>
  <si>
    <t>Sultanpur</t>
  </si>
  <si>
    <t>Amethi</t>
  </si>
  <si>
    <t>Bahraich</t>
  </si>
  <si>
    <t>Shravasti</t>
  </si>
  <si>
    <t>Balrampur</t>
  </si>
  <si>
    <t>Gonda</t>
  </si>
  <si>
    <t>Siddharth  Nagar</t>
  </si>
  <si>
    <t>Basti</t>
  </si>
  <si>
    <t>Sant Kabeer Nagar</t>
  </si>
  <si>
    <t>Maharajganj</t>
  </si>
  <si>
    <t>Gorakhpur</t>
  </si>
  <si>
    <t>Kushi Nagar</t>
  </si>
  <si>
    <t>Deoria</t>
  </si>
  <si>
    <t>Azamgarh</t>
  </si>
  <si>
    <t>Mau</t>
  </si>
  <si>
    <t>Ballia</t>
  </si>
  <si>
    <t>Jaunpur</t>
  </si>
  <si>
    <t>Ghazipur</t>
  </si>
  <si>
    <t>Chandauli</t>
  </si>
  <si>
    <t>Varanasi</t>
  </si>
  <si>
    <t>Bhadohi</t>
  </si>
  <si>
    <t>Mirzapur</t>
  </si>
  <si>
    <t>Sonbhadra</t>
  </si>
  <si>
    <t>Eastern Region</t>
  </si>
  <si>
    <t>Uttar Pradesh</t>
  </si>
  <si>
    <t>Agriculture , Forestry and Fishing</t>
  </si>
  <si>
    <t>Crops</t>
  </si>
  <si>
    <t>Livestock</t>
  </si>
  <si>
    <t>Forestry and Logging</t>
  </si>
  <si>
    <t>Fishing and Aquaculture</t>
  </si>
  <si>
    <t>Mining and Quarrying</t>
  </si>
  <si>
    <t>PRIMARY</t>
  </si>
  <si>
    <t xml:space="preserve">Manufacturing </t>
  </si>
  <si>
    <t>Electricity, Gas ,Water Supply &amp; Other Utility Services</t>
  </si>
  <si>
    <t>Construction</t>
  </si>
  <si>
    <t>SECONDARY</t>
  </si>
  <si>
    <t>Trade and Hotel &amp; Restaurant</t>
  </si>
  <si>
    <t>Transport, Storage &amp; Communication</t>
  </si>
  <si>
    <t>Railway</t>
  </si>
  <si>
    <t>Transport by Means Other than Railways</t>
  </si>
  <si>
    <t>Storage</t>
  </si>
  <si>
    <t xml:space="preserve">Communication &amp; Services Related to Broadcasting </t>
  </si>
  <si>
    <t>Financial Services</t>
  </si>
  <si>
    <t>Real Estate, Ownership of Dwellings and Professional Services</t>
  </si>
  <si>
    <t>Public Administration</t>
  </si>
  <si>
    <t>Other Services</t>
  </si>
  <si>
    <t>TERTIARY</t>
  </si>
  <si>
    <t>PRODUCT TAXES</t>
  </si>
  <si>
    <t>PRODUCT SUBSIDIES</t>
  </si>
  <si>
    <t>NET DISTRICT DOMESTIC PRODUCT 
 (At Market Prices)</t>
  </si>
  <si>
    <t>Population (In Lakhs)</t>
  </si>
  <si>
    <t>Muzaffar Nagar</t>
  </si>
  <si>
    <t>Uttar Pradesh 
(Sum of Regions)</t>
  </si>
  <si>
    <t>Uttar Pradesh 
(Sum of Districts)</t>
  </si>
  <si>
    <t>DATA VALIDATION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</si>
  <si>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</si>
  <si>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</si>
  <si>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</si>
  <si>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</si>
  <si>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</si>
  <si>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</si>
  <si>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</si>
  <si>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</si>
  <si>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</si>
  <si>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State Values
</t>
  </si>
  <si>
    <t>GROSS DISTRICT DOMESTIC PRODUCT 
 (At Market Prices)</t>
  </si>
  <si>
    <t>PER CAPITA INCOME 
(In Rupees)</t>
  </si>
  <si>
    <t>NET DISTRICT VALUE ADDED
(At Basic Prices)</t>
  </si>
  <si>
    <t xml:space="preserve">NET DISTRICT DOMESTIC PRODUCT BY ECONOMIC ACTIVITY 2011-12 
Base Year-2011-12 
                                                         (At Constant Prices)                                 (In Crore Rs.) 
</t>
  </si>
  <si>
    <t xml:space="preserve">NET DISTRICT DOMESTIC PRODUCT BY ECONOMIC ACTIVITY 2011-12 
Base Year-2011-12 
                                                                             (At Constant Prices)                                                    ( In Crore Rs.) 
</t>
  </si>
  <si>
    <t>GROSS DISTRICT VALUE ADDED
(At Basic Prices)</t>
  </si>
  <si>
    <t xml:space="preserve">NET DISTRICT DOMESTIC PRODUCT BY ECONOMIC ACTIVITY 2011-12 
Base Year-2011-12 
                                                                                  (At Constant Prices)                                                        ( In Crore Rs.) 
</t>
  </si>
  <si>
    <t xml:space="preserve">NET DISTRICT DOMESTIC PRODUCT BY ECONOMIC ACTIVITY 2011-12 
Base Year-2011-12 
                                                                (At Constant Prices)                                   ( In Crore Rs.) 
</t>
  </si>
  <si>
    <t xml:space="preserve">NET DISTRICT DOMESTIC PRODUCT BY ECONOMIC ACTIVITY 2011-12 
Base Year-2011-12 
                                                                           (At Constant Prices)                                                       ( In Crore Rs.) 
</t>
  </si>
  <si>
    <t xml:space="preserve">NET DISTRICT DOMESTIC PRODUCT BY ECONOMIC ACTIVITY 2011-12 
Base Year-2011-12 
                                                                            (At Constant Prices)                                               ( In Crore Rs.) 
</t>
  </si>
  <si>
    <t xml:space="preserve">NET DISTRICT DOMESTIC PRODUCT BY ECONOMIC ACTIVITY 2011-12 
Base Year-2011-12 
                                                                        (At Constant Prices)                                          ( In Crore Rs.) 
</t>
  </si>
  <si>
    <t xml:space="preserve">NET DISTRICT DOMESTIC PRODUCT BY ECONOMIC ACTIVITY 2011-12 
Base Year-2011-12 
                                                                     (At Constant Prices)                                          ( In Crore Rs.) 
</t>
  </si>
  <si>
    <t xml:space="preserve">GROSS DISTRICT DOMESTIC PRODUCT BY ECONOMIC ACTIVITY 2011-12 
Base Year-2011-12 
                                                                              (At Constant Prices)                                                   ( In Crore Rs.) 
</t>
  </si>
  <si>
    <t xml:space="preserve">GROSS DISTRICT DOMESTIC PRODUCT BY ECONOMIC ACTIVITY 2011-12 
Base Year-2011-12 
                                                                            (At Constant Prices)                                                ( In Crore Rs.) 
</t>
  </si>
  <si>
    <t xml:space="preserve">GROSS DISTRICT DOMESTIC PRODUCT BY ECONOMIC ACTIVITY 2011-12 
Base Year-2011-12 
                                                                     (At Constant Prices)                                          ( In Crore Rs.) 
</t>
  </si>
  <si>
    <t xml:space="preserve">GROSS DISTRICT DOMESTIC PRODUCT BY ECONOMIC ACTIVITY 2011-12 
Base Year-2011-12 
                                                                              (At Constant Prices)                                                    ( In Crore Rs.) 
</t>
  </si>
  <si>
    <t xml:space="preserve">GROSS DISTRICT DOMESTIC PRODUCT BY ECONOMIC ACTIVITY 2011-12 
Base Year-2011-12 
                                                 (At Constant Prices)                      (In Crore Rs.) 
</t>
  </si>
  <si>
    <t xml:space="preserve">GROSS DISTRICT DOMESTIC PRODUCT BY ECONOMIC ACTIVITY 2011-12 
Base Year-2011-12 
                                                                          (At Constant Prices)                                             ( In Crore Rs.) 
</t>
  </si>
  <si>
    <t xml:space="preserve">GROSS DISTRICT DOMESTIC PRODUCT BY ECONOMIC ACTIVITY 2011-12 
Base Year-2011-12 
                                                                             (At Constant Prices)                                                    ( In Crore Rs.) 
</t>
  </si>
  <si>
    <t xml:space="preserve">GROSS DISTRICT DOMESTIC PRODUCT BY ECONOMIC ACTIVITY 2011-12 
Base Year-2011-12 
                                                           (At Constant Prices)                              ( In Crore Rs.) 
</t>
  </si>
  <si>
    <t xml:space="preserve">NET DISTRICT DOMESTIC PRODUCT BY ECONOMIC ACTIVITY 2011-12 (Revised)
Base Year-2011-12 
                                                                                    (At Current/Constant Prices)                                                          ( In Crore Rs.) 
</t>
  </si>
  <si>
    <t xml:space="preserve">NET DISTRICT DOMESTIC PRODUCT BY ECONOMIC ACTIVITY 2011-12 (Revised)
Base Year-2011-12 
                                                                        (At Current/Constant Prices)                                         ( In Crore Rs.) 
</t>
  </si>
  <si>
    <t xml:space="preserve">NET DISTRICT DOMESTIC PRODUCT BY ECONOMIC ACTIVITY 2011-12 (Revised)
Base Year-2011-12 
                                                                           (At Current/Constant Prices)                                        ( In Crore Rs.) 
</t>
  </si>
  <si>
    <t xml:space="preserve">NET DISTRICT DOMESTIC PRODUCT BY ECONOMIC ACTIVITY 2011-12 (Revised)
Base Year-2011-12 
                                                                          (At Current/Constant Prices)                                   ( In Crore Rs.) 
</t>
  </si>
  <si>
    <t xml:space="preserve">NET DISTRICT DOMESTIC PRODUCT BY ECONOMIC ACTIVITY 2011-12 (Revised)
Base Year-2011-12 
                                                   (At Current/Constant Prices)            (In Crore Rs.) 
</t>
  </si>
  <si>
    <t xml:space="preserve">NET DISTRICT DOMESTIC PRODUCT BY ECONOMIC ACTIVITY 2011-12 (Revised)
Base Year-2011-12 
                                                                            (At Current/Constant Prices)                                                ( In Crore Rs.) 
</t>
  </si>
  <si>
    <t xml:space="preserve">NET DISTRICT DOMESTIC PRODUCT BY ECONOMIC ACTIVITY 2011-12 (Revised)
Base Year-2011-12 
                                                                      (At Current/Constant Prices)                                            ( In Crore Rs.) 
</t>
  </si>
  <si>
    <t xml:space="preserve">NET DISTRICT DOMESTIC PRODUCT BY ECONOMIC ACTIVITY 2011-12 (Revised)
Base Year-2011-12 
                                                             (At Current/Constant Prices)                          ( In Crore Rs.) 
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</si>
</sst>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name val="Bookman Old Style"/>
      <family val="1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20"/>
      <color rgb="FFFF0000"/>
      <name val="Bookman Old Styl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55">
    <xf numFmtId="0" fontId="0" fillId="0" borderId="0" xfId="0"/>
    <xf numFmtId="2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2" fontId="1" fillId="6" borderId="9" xfId="0" applyNumberFormat="1" applyFont="1" applyFill="1" applyBorder="1" applyAlignment="1">
      <alignment horizontal="center" vertical="center"/>
    </xf>
    <xf numFmtId="2" fontId="1" fillId="6" borderId="15" xfId="0" applyNumberFormat="1" applyFont="1" applyFill="1" applyBorder="1" applyAlignment="1">
      <alignment horizontal="center" vertical="center"/>
    </xf>
    <xf numFmtId="2" fontId="1" fillId="6" borderId="14" xfId="0" applyNumberFormat="1" applyFont="1" applyFill="1" applyBorder="1" applyAlignment="1">
      <alignment horizontal="center" vertical="center"/>
    </xf>
    <xf numFmtId="1" fontId="1" fillId="6" borderId="10" xfId="0" applyNumberFormat="1" applyFont="1" applyFill="1" applyBorder="1" applyAlignment="1">
      <alignment horizontal="center" vertical="center"/>
    </xf>
    <xf numFmtId="1" fontId="1" fillId="6" borderId="9" xfId="0" applyNumberFormat="1" applyFont="1" applyFill="1" applyBorder="1" applyAlignment="1">
      <alignment horizontal="center" vertical="center"/>
    </xf>
    <xf numFmtId="2" fontId="1" fillId="5" borderId="14" xfId="0" applyNumberFormat="1" applyFont="1" applyFill="1" applyBorder="1" applyAlignment="1">
      <alignment horizontal="center" vertical="center"/>
    </xf>
    <xf numFmtId="2" fontId="1" fillId="5" borderId="11" xfId="0" applyNumberFormat="1" applyFont="1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8" borderId="11" xfId="0" applyNumberFormat="1" applyFont="1" applyFill="1" applyBorder="1" applyAlignment="1">
      <alignment horizontal="center" vertical="center"/>
    </xf>
    <xf numFmtId="2" fontId="7" fillId="3" borderId="1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8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10" borderId="8" xfId="0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2" fontId="7" fillId="8" borderId="8" xfId="0" applyNumberFormat="1" applyFont="1" applyFill="1" applyBorder="1" applyAlignment="1">
      <alignment horizontal="center" vertical="center"/>
    </xf>
    <xf numFmtId="2" fontId="7" fillId="3" borderId="13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2" fontId="7" fillId="8" borderId="4" xfId="0" applyNumberFormat="1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2" fontId="8" fillId="3" borderId="13" xfId="0" applyNumberFormat="1" applyFont="1" applyFill="1" applyBorder="1" applyAlignment="1">
      <alignment horizontal="center" vertical="center"/>
    </xf>
    <xf numFmtId="2" fontId="7" fillId="8" borderId="2" xfId="0" applyNumberFormat="1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2" fontId="7" fillId="8" borderId="6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2" fontId="7" fillId="8" borderId="14" xfId="0" applyNumberFormat="1" applyFont="1" applyFill="1" applyBorder="1" applyAlignment="1">
      <alignment horizontal="center" vertical="center"/>
    </xf>
    <xf numFmtId="2" fontId="7" fillId="3" borderId="16" xfId="0" applyNumberFormat="1" applyFont="1" applyFill="1" applyBorder="1" applyAlignment="1">
      <alignment horizontal="center" vertical="center"/>
    </xf>
    <xf numFmtId="1" fontId="7" fillId="2" borderId="9" xfId="0" applyNumberFormat="1" applyFont="1" applyFill="1" applyBorder="1" applyAlignment="1">
      <alignment horizontal="center" vertical="center"/>
    </xf>
    <xf numFmtId="1" fontId="7" fillId="8" borderId="9" xfId="0" applyNumberFormat="1" applyFont="1" applyFill="1" applyBorder="1" applyAlignment="1">
      <alignment horizontal="center" vertical="center"/>
    </xf>
    <xf numFmtId="1" fontId="7" fillId="3" borderId="10" xfId="0" applyNumberFormat="1" applyFont="1" applyFill="1" applyBorder="1" applyAlignment="1">
      <alignment horizontal="center" vertical="center"/>
    </xf>
    <xf numFmtId="1" fontId="7" fillId="2" borderId="14" xfId="0" applyNumberFormat="1" applyFont="1" applyFill="1" applyBorder="1" applyAlignment="1">
      <alignment horizontal="center" vertical="center"/>
    </xf>
    <xf numFmtId="1" fontId="7" fillId="8" borderId="14" xfId="0" applyNumberFormat="1" applyFont="1" applyFill="1" applyBorder="1" applyAlignment="1">
      <alignment horizontal="center" vertical="center"/>
    </xf>
    <xf numFmtId="1" fontId="7" fillId="3" borderId="16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vertical="center" wrapText="1"/>
    </xf>
    <xf numFmtId="2" fontId="9" fillId="2" borderId="9" xfId="0" applyNumberFormat="1" applyFont="1" applyFill="1" applyBorder="1" applyAlignment="1">
      <alignment horizontal="center" vertical="center"/>
    </xf>
    <xf numFmtId="2" fontId="9" fillId="8" borderId="9" xfId="0" applyNumberFormat="1" applyFont="1" applyFill="1" applyBorder="1" applyAlignment="1">
      <alignment horizontal="center" vertical="center"/>
    </xf>
    <xf numFmtId="2" fontId="9" fillId="3" borderId="10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9" fillId="8" borderId="14" xfId="0" applyNumberFormat="1" applyFont="1" applyFill="1" applyBorder="1" applyAlignment="1">
      <alignment horizontal="center" vertical="center"/>
    </xf>
    <xf numFmtId="2" fontId="9" fillId="3" borderId="16" xfId="0" applyNumberFormat="1" applyFont="1" applyFill="1" applyBorder="1" applyAlignment="1">
      <alignment horizontal="center" vertical="center"/>
    </xf>
    <xf numFmtId="1" fontId="10" fillId="2" borderId="9" xfId="0" applyNumberFormat="1" applyFont="1" applyFill="1" applyBorder="1" applyAlignment="1">
      <alignment horizontal="center" vertical="center"/>
    </xf>
    <xf numFmtId="1" fontId="10" fillId="8" borderId="9" xfId="0" applyNumberFormat="1" applyFont="1" applyFill="1" applyBorder="1" applyAlignment="1">
      <alignment horizontal="center" vertical="center"/>
    </xf>
    <xf numFmtId="1" fontId="10" fillId="3" borderId="10" xfId="0" applyNumberFormat="1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2" fontId="2" fillId="9" borderId="19" xfId="0" applyNumberFormat="1" applyFont="1" applyFill="1" applyBorder="1" applyAlignment="1">
      <alignment horizontal="center" vertical="center" wrapText="1"/>
    </xf>
    <xf numFmtId="2" fontId="2" fillId="9" borderId="1" xfId="0" applyNumberFormat="1" applyFont="1" applyFill="1" applyBorder="1" applyAlignment="1">
      <alignment horizontal="center" vertical="center" wrapText="1"/>
    </xf>
    <xf numFmtId="2" fontId="2" fillId="9" borderId="20" xfId="0" applyNumberFormat="1" applyFont="1" applyFill="1" applyBorder="1" applyAlignment="1">
      <alignment horizontal="center" vertical="center" wrapText="1"/>
    </xf>
    <xf numFmtId="2" fontId="2" fillId="9" borderId="16" xfId="0" applyNumberFormat="1" applyFont="1" applyFill="1" applyBorder="1" applyAlignment="1">
      <alignment horizontal="center" vertical="center" wrapText="1"/>
    </xf>
    <xf numFmtId="2" fontId="2" fillId="9" borderId="0" xfId="0" applyNumberFormat="1" applyFont="1" applyFill="1" applyBorder="1" applyAlignment="1">
      <alignment horizontal="center" vertical="center" wrapText="1"/>
    </xf>
    <xf numFmtId="2" fontId="2" fillId="9" borderId="21" xfId="0" applyNumberFormat="1" applyFont="1" applyFill="1" applyBorder="1" applyAlignment="1">
      <alignment horizontal="center" vertical="center" wrapText="1"/>
    </xf>
    <xf numFmtId="2" fontId="2" fillId="9" borderId="18" xfId="0" applyNumberFormat="1" applyFont="1" applyFill="1" applyBorder="1" applyAlignment="1">
      <alignment horizontal="center" vertical="center" wrapText="1"/>
    </xf>
    <xf numFmtId="2" fontId="2" fillId="9" borderId="22" xfId="0" applyNumberFormat="1" applyFont="1" applyFill="1" applyBorder="1" applyAlignment="1">
      <alignment horizontal="center" vertical="center" wrapText="1"/>
    </xf>
    <xf numFmtId="2" fontId="2" fillId="9" borderId="23" xfId="0" applyNumberFormat="1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9" borderId="25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"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36"/>
  <sheetViews>
    <sheetView showGridLines="0" tabSelected="1" zoomScale="70" zoomScaleNormal="70" zoomScaleSheetLayoutView="70" workbookViewId="0">
      <selection activeCell="C6" sqref="C6"/>
    </sheetView>
  </sheetViews>
  <sheetFormatPr defaultColWidth="0" defaultRowHeight="18" zeroHeight="1"/>
  <cols>
    <col min="1" max="1" width="13.28515625" style="4" customWidth="1"/>
    <col min="2" max="2" width="51" style="4" customWidth="1"/>
    <col min="3" max="3" width="19.140625" style="4" customWidth="1"/>
    <col min="4" max="4" width="19.28515625" style="4" bestFit="1" customWidth="1"/>
    <col min="5" max="5" width="15.42578125" style="4" bestFit="1" customWidth="1"/>
    <col min="6" max="6" width="17.42578125" style="4" customWidth="1"/>
    <col min="7" max="7" width="17.28515625" style="4" bestFit="1" customWidth="1"/>
    <col min="8" max="10" width="15.42578125" style="4" bestFit="1" customWidth="1"/>
    <col min="11" max="11" width="17.28515625" style="4" customWidth="1"/>
    <col min="12" max="12" width="15.42578125" style="4" bestFit="1" customWidth="1"/>
    <col min="13" max="13" width="17.42578125" style="4" customWidth="1"/>
    <col min="14" max="14" width="15.7109375" style="4" customWidth="1"/>
    <col min="15" max="15" width="21" style="4" customWidth="1"/>
    <col min="16" max="25" width="15.42578125" style="4" bestFit="1" customWidth="1"/>
    <col min="26" max="26" width="17.5703125" style="4" bestFit="1" customWidth="1"/>
    <col min="27" max="27" width="15.42578125" style="4" bestFit="1" customWidth="1"/>
    <col min="28" max="28" width="18.5703125" style="4" bestFit="1" customWidth="1"/>
    <col min="29" max="29" width="18.42578125" style="4" bestFit="1" customWidth="1"/>
    <col min="30" max="32" width="15.42578125" style="4" bestFit="1" customWidth="1"/>
    <col min="33" max="33" width="19.7109375" style="4" bestFit="1" customWidth="1"/>
    <col min="34" max="36" width="15.42578125" style="4" bestFit="1" customWidth="1"/>
    <col min="37" max="37" width="14.7109375" style="4" bestFit="1" customWidth="1"/>
    <col min="38" max="38" width="19.85546875" style="4" customWidth="1"/>
    <col min="39" max="39" width="15.85546875" style="4" customWidth="1"/>
    <col min="40" max="40" width="14.7109375" style="4" bestFit="1" customWidth="1"/>
    <col min="41" max="41" width="16.7109375" style="4" bestFit="1" customWidth="1"/>
    <col min="42" max="43" width="15.42578125" style="4" bestFit="1" customWidth="1"/>
    <col min="44" max="44" width="18.85546875" style="4" bestFit="1" customWidth="1"/>
    <col min="45" max="49" width="15.42578125" style="4" bestFit="1" customWidth="1"/>
    <col min="50" max="50" width="19.140625" style="4" customWidth="1"/>
    <col min="51" max="51" width="15.42578125" style="4" customWidth="1"/>
    <col min="52" max="52" width="27.7109375" style="4" customWidth="1"/>
    <col min="53" max="53" width="15.85546875" style="4" customWidth="1"/>
    <col min="54" max="56" width="15.42578125" style="4" bestFit="1" customWidth="1"/>
    <col min="57" max="57" width="16.5703125" style="4" customWidth="1"/>
    <col min="58" max="60" width="15.42578125" style="4" bestFit="1" customWidth="1"/>
    <col min="61" max="61" width="13.42578125" style="4" bestFit="1" customWidth="1"/>
    <col min="62" max="63" width="15.42578125" style="4" bestFit="1" customWidth="1"/>
    <col min="64" max="64" width="15.5703125" style="4" customWidth="1"/>
    <col min="65" max="65" width="15.42578125" style="4" bestFit="1" customWidth="1"/>
    <col min="66" max="66" width="14.85546875" style="4" customWidth="1"/>
    <col min="67" max="67" width="19.42578125" style="4" customWidth="1"/>
    <col min="68" max="68" width="17.28515625" style="4" bestFit="1" customWidth="1"/>
    <col min="69" max="69" width="16.140625" style="4" customWidth="1"/>
    <col min="70" max="76" width="15.42578125" style="4" bestFit="1" customWidth="1"/>
    <col min="77" max="77" width="16.7109375" style="4" bestFit="1" customWidth="1"/>
    <col min="78" max="78" width="15.28515625" style="4" bestFit="1" customWidth="1"/>
    <col min="79" max="80" width="15.42578125" style="4" bestFit="1" customWidth="1"/>
    <col min="81" max="81" width="19.28515625" style="4" bestFit="1" customWidth="1"/>
    <col min="82" max="82" width="20.28515625" style="4" customWidth="1"/>
    <col min="83" max="83" width="4" style="4" customWidth="1"/>
    <col min="84" max="174" width="0" style="3" hidden="1" customWidth="1"/>
    <col min="175" max="16384" width="20.7109375" style="3" hidden="1"/>
  </cols>
  <sheetData>
    <row r="1" spans="1:83" s="1" customFormat="1" ht="84.75" customHeight="1" thickBot="1">
      <c r="A1" s="95" t="s">
        <v>0</v>
      </c>
      <c r="B1" s="98" t="s">
        <v>1</v>
      </c>
      <c r="C1" s="86" t="s">
        <v>141</v>
      </c>
      <c r="D1" s="87"/>
      <c r="E1" s="87"/>
      <c r="F1" s="87"/>
      <c r="G1" s="87"/>
      <c r="H1" s="87"/>
      <c r="I1" s="87"/>
      <c r="J1" s="87"/>
      <c r="K1" s="87"/>
      <c r="L1" s="87"/>
      <c r="M1" s="88"/>
      <c r="N1" s="86" t="s">
        <v>142</v>
      </c>
      <c r="O1" s="87"/>
      <c r="P1" s="87"/>
      <c r="Q1" s="87"/>
      <c r="R1" s="87"/>
      <c r="S1" s="87"/>
      <c r="T1" s="87"/>
      <c r="U1" s="87"/>
      <c r="V1" s="87"/>
      <c r="W1" s="88"/>
      <c r="X1" s="86" t="s">
        <v>143</v>
      </c>
      <c r="Y1" s="87"/>
      <c r="Z1" s="87"/>
      <c r="AA1" s="87"/>
      <c r="AB1" s="87"/>
      <c r="AC1" s="87"/>
      <c r="AD1" s="87"/>
      <c r="AE1" s="87"/>
      <c r="AF1" s="87"/>
      <c r="AG1" s="88"/>
      <c r="AH1" s="86" t="s">
        <v>144</v>
      </c>
      <c r="AI1" s="87"/>
      <c r="AJ1" s="87"/>
      <c r="AK1" s="87"/>
      <c r="AL1" s="87"/>
      <c r="AM1" s="87"/>
      <c r="AN1" s="87"/>
      <c r="AO1" s="87"/>
      <c r="AP1" s="87"/>
      <c r="AQ1" s="87"/>
      <c r="AR1" s="88"/>
      <c r="AS1" s="86" t="s">
        <v>145</v>
      </c>
      <c r="AT1" s="87"/>
      <c r="AU1" s="87"/>
      <c r="AV1" s="87"/>
      <c r="AW1" s="87"/>
      <c r="AX1" s="87"/>
      <c r="AY1" s="87"/>
      <c r="AZ1" s="88"/>
      <c r="BA1" s="86" t="s">
        <v>146</v>
      </c>
      <c r="BB1" s="87"/>
      <c r="BC1" s="87"/>
      <c r="BD1" s="87"/>
      <c r="BE1" s="87"/>
      <c r="BF1" s="87"/>
      <c r="BG1" s="87"/>
      <c r="BH1" s="87"/>
      <c r="BI1" s="87"/>
      <c r="BJ1" s="87"/>
      <c r="BK1" s="88"/>
      <c r="BL1" s="86" t="s">
        <v>147</v>
      </c>
      <c r="BM1" s="87"/>
      <c r="BN1" s="87"/>
      <c r="BO1" s="87"/>
      <c r="BP1" s="87"/>
      <c r="BQ1" s="87"/>
      <c r="BR1" s="87"/>
      <c r="BS1" s="87"/>
      <c r="BT1" s="87"/>
      <c r="BU1" s="88"/>
      <c r="BV1" s="86" t="s">
        <v>148</v>
      </c>
      <c r="BW1" s="87"/>
      <c r="BX1" s="87"/>
      <c r="BY1" s="87"/>
      <c r="BZ1" s="87"/>
      <c r="CA1" s="87"/>
      <c r="CB1" s="87"/>
      <c r="CC1" s="87"/>
      <c r="CD1" s="88"/>
      <c r="CE1" s="104"/>
    </row>
    <row r="2" spans="1:83" s="2" customFormat="1" ht="18" customHeight="1">
      <c r="A2" s="96"/>
      <c r="B2" s="99"/>
      <c r="C2" s="89" t="s">
        <v>2</v>
      </c>
      <c r="D2" s="92" t="s">
        <v>107</v>
      </c>
      <c r="E2" s="89" t="s">
        <v>3</v>
      </c>
      <c r="F2" s="89" t="s">
        <v>4</v>
      </c>
      <c r="G2" s="89" t="s">
        <v>5</v>
      </c>
      <c r="H2" s="89" t="s">
        <v>6</v>
      </c>
      <c r="I2" s="89" t="s">
        <v>7</v>
      </c>
      <c r="J2" s="89" t="s">
        <v>8</v>
      </c>
      <c r="K2" s="89" t="s">
        <v>9</v>
      </c>
      <c r="L2" s="89" t="s">
        <v>10</v>
      </c>
      <c r="M2" s="89" t="s">
        <v>11</v>
      </c>
      <c r="N2" s="89" t="s">
        <v>12</v>
      </c>
      <c r="O2" s="92" t="s">
        <v>13</v>
      </c>
      <c r="P2" s="92" t="s">
        <v>14</v>
      </c>
      <c r="Q2" s="89" t="s">
        <v>15</v>
      </c>
      <c r="R2" s="89" t="s">
        <v>16</v>
      </c>
      <c r="S2" s="89" t="s">
        <v>17</v>
      </c>
      <c r="T2" s="89" t="s">
        <v>18</v>
      </c>
      <c r="U2" s="89" t="s">
        <v>19</v>
      </c>
      <c r="V2" s="89" t="s">
        <v>20</v>
      </c>
      <c r="W2" s="89" t="s">
        <v>21</v>
      </c>
      <c r="X2" s="89" t="s">
        <v>22</v>
      </c>
      <c r="Y2" s="89" t="s">
        <v>23</v>
      </c>
      <c r="Z2" s="89" t="s">
        <v>24</v>
      </c>
      <c r="AA2" s="89" t="s">
        <v>25</v>
      </c>
      <c r="AB2" s="89" t="s">
        <v>26</v>
      </c>
      <c r="AC2" s="89" t="s">
        <v>27</v>
      </c>
      <c r="AD2" s="89" t="s">
        <v>28</v>
      </c>
      <c r="AE2" s="89" t="s">
        <v>29</v>
      </c>
      <c r="AF2" s="89" t="s">
        <v>30</v>
      </c>
      <c r="AG2" s="92" t="s">
        <v>31</v>
      </c>
      <c r="AH2" s="89" t="s">
        <v>32</v>
      </c>
      <c r="AI2" s="89" t="s">
        <v>33</v>
      </c>
      <c r="AJ2" s="89" t="s">
        <v>34</v>
      </c>
      <c r="AK2" s="89" t="s">
        <v>35</v>
      </c>
      <c r="AL2" s="89" t="s">
        <v>36</v>
      </c>
      <c r="AM2" s="89" t="s">
        <v>37</v>
      </c>
      <c r="AN2" s="101" t="s">
        <v>38</v>
      </c>
      <c r="AO2" s="101" t="s">
        <v>39</v>
      </c>
      <c r="AP2" s="89" t="s">
        <v>40</v>
      </c>
      <c r="AQ2" s="89" t="s">
        <v>41</v>
      </c>
      <c r="AR2" s="92" t="s">
        <v>42</v>
      </c>
      <c r="AS2" s="89" t="s">
        <v>43</v>
      </c>
      <c r="AT2" s="89" t="s">
        <v>44</v>
      </c>
      <c r="AU2" s="89" t="s">
        <v>45</v>
      </c>
      <c r="AV2" s="89" t="s">
        <v>46</v>
      </c>
      <c r="AW2" s="89" t="s">
        <v>47</v>
      </c>
      <c r="AX2" s="89" t="s">
        <v>48</v>
      </c>
      <c r="AY2" s="89" t="s">
        <v>49</v>
      </c>
      <c r="AZ2" s="92" t="s">
        <v>50</v>
      </c>
      <c r="BA2" s="89" t="s">
        <v>51</v>
      </c>
      <c r="BB2" s="89" t="s">
        <v>52</v>
      </c>
      <c r="BC2" s="89" t="s">
        <v>53</v>
      </c>
      <c r="BD2" s="89" t="s">
        <v>54</v>
      </c>
      <c r="BE2" s="92" t="s">
        <v>55</v>
      </c>
      <c r="BF2" s="89" t="s">
        <v>56</v>
      </c>
      <c r="BG2" s="89" t="s">
        <v>57</v>
      </c>
      <c r="BH2" s="89" t="s">
        <v>58</v>
      </c>
      <c r="BI2" s="89" t="s">
        <v>59</v>
      </c>
      <c r="BJ2" s="89" t="s">
        <v>60</v>
      </c>
      <c r="BK2" s="89" t="s">
        <v>61</v>
      </c>
      <c r="BL2" s="92" t="s">
        <v>62</v>
      </c>
      <c r="BM2" s="89" t="s">
        <v>63</v>
      </c>
      <c r="BN2" s="92" t="s">
        <v>64</v>
      </c>
      <c r="BO2" s="89" t="s">
        <v>65</v>
      </c>
      <c r="BP2" s="89" t="s">
        <v>66</v>
      </c>
      <c r="BQ2" s="92" t="s">
        <v>67</v>
      </c>
      <c r="BR2" s="89" t="s">
        <v>68</v>
      </c>
      <c r="BS2" s="89" t="s">
        <v>69</v>
      </c>
      <c r="BT2" s="89" t="s">
        <v>70</v>
      </c>
      <c r="BU2" s="89" t="s">
        <v>71</v>
      </c>
      <c r="BV2" s="89" t="s">
        <v>72</v>
      </c>
      <c r="BW2" s="89" t="s">
        <v>73</v>
      </c>
      <c r="BX2" s="89" t="s">
        <v>74</v>
      </c>
      <c r="BY2" s="89" t="s">
        <v>75</v>
      </c>
      <c r="BZ2" s="89" t="s">
        <v>76</v>
      </c>
      <c r="CA2" s="89" t="s">
        <v>77</v>
      </c>
      <c r="CB2" s="89" t="s">
        <v>78</v>
      </c>
      <c r="CC2" s="101" t="s">
        <v>79</v>
      </c>
      <c r="CD2" s="101" t="s">
        <v>80</v>
      </c>
      <c r="CE2" s="105"/>
    </row>
    <row r="3" spans="1:83" s="2" customFormat="1" ht="18" customHeight="1">
      <c r="A3" s="96"/>
      <c r="B3" s="99"/>
      <c r="C3" s="90"/>
      <c r="D3" s="93"/>
      <c r="E3" s="90"/>
      <c r="F3" s="90"/>
      <c r="G3" s="90"/>
      <c r="H3" s="90"/>
      <c r="I3" s="90"/>
      <c r="J3" s="90"/>
      <c r="K3" s="90"/>
      <c r="L3" s="90"/>
      <c r="M3" s="90"/>
      <c r="N3" s="90"/>
      <c r="O3" s="93"/>
      <c r="P3" s="93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3"/>
      <c r="AH3" s="90"/>
      <c r="AI3" s="90"/>
      <c r="AJ3" s="90"/>
      <c r="AK3" s="90"/>
      <c r="AL3" s="90"/>
      <c r="AM3" s="90"/>
      <c r="AN3" s="102"/>
      <c r="AO3" s="102"/>
      <c r="AP3" s="90"/>
      <c r="AQ3" s="90"/>
      <c r="AR3" s="93"/>
      <c r="AS3" s="90"/>
      <c r="AT3" s="90"/>
      <c r="AU3" s="90"/>
      <c r="AV3" s="90"/>
      <c r="AW3" s="90"/>
      <c r="AX3" s="90"/>
      <c r="AY3" s="90"/>
      <c r="AZ3" s="93"/>
      <c r="BA3" s="90"/>
      <c r="BB3" s="90"/>
      <c r="BC3" s="90"/>
      <c r="BD3" s="90"/>
      <c r="BE3" s="93"/>
      <c r="BF3" s="90"/>
      <c r="BG3" s="90"/>
      <c r="BH3" s="90"/>
      <c r="BI3" s="90"/>
      <c r="BJ3" s="90"/>
      <c r="BK3" s="90"/>
      <c r="BL3" s="93"/>
      <c r="BM3" s="90"/>
      <c r="BN3" s="93"/>
      <c r="BO3" s="90"/>
      <c r="BP3" s="90"/>
      <c r="BQ3" s="93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102"/>
      <c r="CD3" s="102"/>
      <c r="CE3" s="105"/>
    </row>
    <row r="4" spans="1:83" s="2" customFormat="1" ht="37.5" customHeight="1" thickBot="1">
      <c r="A4" s="97"/>
      <c r="B4" s="100"/>
      <c r="C4" s="91"/>
      <c r="D4" s="94"/>
      <c r="E4" s="91"/>
      <c r="F4" s="91"/>
      <c r="G4" s="91"/>
      <c r="H4" s="91"/>
      <c r="I4" s="91"/>
      <c r="J4" s="91"/>
      <c r="K4" s="91"/>
      <c r="L4" s="91"/>
      <c r="M4" s="91"/>
      <c r="N4" s="91"/>
      <c r="O4" s="94"/>
      <c r="P4" s="94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4"/>
      <c r="AH4" s="91"/>
      <c r="AI4" s="91"/>
      <c r="AJ4" s="91"/>
      <c r="AK4" s="91"/>
      <c r="AL4" s="91"/>
      <c r="AM4" s="91"/>
      <c r="AN4" s="103"/>
      <c r="AO4" s="103"/>
      <c r="AP4" s="91"/>
      <c r="AQ4" s="91"/>
      <c r="AR4" s="94"/>
      <c r="AS4" s="91"/>
      <c r="AT4" s="91"/>
      <c r="AU4" s="91"/>
      <c r="AV4" s="91"/>
      <c r="AW4" s="91"/>
      <c r="AX4" s="91"/>
      <c r="AY4" s="91"/>
      <c r="AZ4" s="94"/>
      <c r="BA4" s="91"/>
      <c r="BB4" s="91"/>
      <c r="BC4" s="91"/>
      <c r="BD4" s="91"/>
      <c r="BE4" s="94"/>
      <c r="BF4" s="91"/>
      <c r="BG4" s="91"/>
      <c r="BH4" s="91"/>
      <c r="BI4" s="91"/>
      <c r="BJ4" s="91"/>
      <c r="BK4" s="91"/>
      <c r="BL4" s="94"/>
      <c r="BM4" s="91"/>
      <c r="BN4" s="94"/>
      <c r="BO4" s="91"/>
      <c r="BP4" s="91"/>
      <c r="BQ4" s="94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103"/>
      <c r="CD4" s="103"/>
      <c r="CE4" s="105"/>
    </row>
    <row r="5" spans="1:83" s="2" customFormat="1" ht="19.5" thickBot="1">
      <c r="A5" s="67">
        <v>1</v>
      </c>
      <c r="B5" s="67">
        <v>2</v>
      </c>
      <c r="C5" s="67">
        <v>3</v>
      </c>
      <c r="D5" s="67">
        <v>4</v>
      </c>
      <c r="E5" s="67">
        <v>5</v>
      </c>
      <c r="F5" s="67">
        <v>6</v>
      </c>
      <c r="G5" s="67">
        <v>7</v>
      </c>
      <c r="H5" s="67">
        <v>8</v>
      </c>
      <c r="I5" s="67">
        <v>9</v>
      </c>
      <c r="J5" s="67">
        <v>10</v>
      </c>
      <c r="K5" s="67">
        <v>11</v>
      </c>
      <c r="L5" s="67">
        <v>12</v>
      </c>
      <c r="M5" s="67">
        <v>13</v>
      </c>
      <c r="N5" s="67">
        <v>14</v>
      </c>
      <c r="O5" s="67">
        <v>15</v>
      </c>
      <c r="P5" s="67">
        <v>16</v>
      </c>
      <c r="Q5" s="67">
        <v>17</v>
      </c>
      <c r="R5" s="67">
        <v>18</v>
      </c>
      <c r="S5" s="67">
        <v>19</v>
      </c>
      <c r="T5" s="67">
        <v>20</v>
      </c>
      <c r="U5" s="67">
        <v>21</v>
      </c>
      <c r="V5" s="67">
        <v>22</v>
      </c>
      <c r="W5" s="67">
        <v>23</v>
      </c>
      <c r="X5" s="67">
        <v>24</v>
      </c>
      <c r="Y5" s="67">
        <v>25</v>
      </c>
      <c r="Z5" s="67">
        <v>26</v>
      </c>
      <c r="AA5" s="67">
        <v>27</v>
      </c>
      <c r="AB5" s="67">
        <v>28</v>
      </c>
      <c r="AC5" s="67">
        <v>29</v>
      </c>
      <c r="AD5" s="67">
        <v>30</v>
      </c>
      <c r="AE5" s="67">
        <v>31</v>
      </c>
      <c r="AF5" s="67">
        <v>32</v>
      </c>
      <c r="AG5" s="67">
        <v>33</v>
      </c>
      <c r="AH5" s="67">
        <v>34</v>
      </c>
      <c r="AI5" s="67">
        <v>35</v>
      </c>
      <c r="AJ5" s="67">
        <v>36</v>
      </c>
      <c r="AK5" s="67">
        <v>37</v>
      </c>
      <c r="AL5" s="67">
        <v>38</v>
      </c>
      <c r="AM5" s="67">
        <v>39</v>
      </c>
      <c r="AN5" s="67">
        <v>40</v>
      </c>
      <c r="AO5" s="67">
        <v>41</v>
      </c>
      <c r="AP5" s="67">
        <v>42</v>
      </c>
      <c r="AQ5" s="67">
        <v>43</v>
      </c>
      <c r="AR5" s="67">
        <v>44</v>
      </c>
      <c r="AS5" s="67">
        <v>45</v>
      </c>
      <c r="AT5" s="67">
        <v>46</v>
      </c>
      <c r="AU5" s="67">
        <v>47</v>
      </c>
      <c r="AV5" s="67">
        <v>48</v>
      </c>
      <c r="AW5" s="67">
        <v>49</v>
      </c>
      <c r="AX5" s="67">
        <v>50</v>
      </c>
      <c r="AY5" s="67">
        <v>51</v>
      </c>
      <c r="AZ5" s="67">
        <v>52</v>
      </c>
      <c r="BA5" s="67">
        <v>53</v>
      </c>
      <c r="BB5" s="67">
        <v>54</v>
      </c>
      <c r="BC5" s="67">
        <v>55</v>
      </c>
      <c r="BD5" s="67">
        <v>56</v>
      </c>
      <c r="BE5" s="67">
        <v>57</v>
      </c>
      <c r="BF5" s="67">
        <v>58</v>
      </c>
      <c r="BG5" s="67">
        <v>59</v>
      </c>
      <c r="BH5" s="67">
        <v>60</v>
      </c>
      <c r="BI5" s="67">
        <v>61</v>
      </c>
      <c r="BJ5" s="67">
        <v>62</v>
      </c>
      <c r="BK5" s="67">
        <v>63</v>
      </c>
      <c r="BL5" s="67">
        <v>64</v>
      </c>
      <c r="BM5" s="67">
        <v>65</v>
      </c>
      <c r="BN5" s="67">
        <v>66</v>
      </c>
      <c r="BO5" s="67">
        <v>67</v>
      </c>
      <c r="BP5" s="67">
        <v>68</v>
      </c>
      <c r="BQ5" s="67">
        <v>69</v>
      </c>
      <c r="BR5" s="67">
        <v>70</v>
      </c>
      <c r="BS5" s="67">
        <v>71</v>
      </c>
      <c r="BT5" s="67">
        <v>72</v>
      </c>
      <c r="BU5" s="67">
        <v>73</v>
      </c>
      <c r="BV5" s="67">
        <v>74</v>
      </c>
      <c r="BW5" s="67">
        <v>75</v>
      </c>
      <c r="BX5" s="67">
        <v>76</v>
      </c>
      <c r="BY5" s="67">
        <v>77</v>
      </c>
      <c r="BZ5" s="67">
        <v>78</v>
      </c>
      <c r="CA5" s="67">
        <v>79</v>
      </c>
      <c r="CB5" s="67">
        <v>80</v>
      </c>
      <c r="CC5" s="67">
        <v>81</v>
      </c>
      <c r="CD5" s="67">
        <v>82</v>
      </c>
      <c r="CE5" s="105"/>
    </row>
    <row r="6" spans="1:83" s="2" customFormat="1" ht="24.75" customHeight="1">
      <c r="A6" s="18">
        <v>1</v>
      </c>
      <c r="B6" s="18" t="s">
        <v>81</v>
      </c>
      <c r="C6" s="19">
        <v>4775.7485370198974</v>
      </c>
      <c r="D6" s="19">
        <v>4599.6025213577641</v>
      </c>
      <c r="E6" s="19">
        <v>2063.9164788200992</v>
      </c>
      <c r="F6" s="19">
        <v>4298.6678297567441</v>
      </c>
      <c r="G6" s="19">
        <v>3211.3862599313024</v>
      </c>
      <c r="H6" s="19">
        <v>2217.1607783140585</v>
      </c>
      <c r="I6" s="19">
        <v>1941.8850321098289</v>
      </c>
      <c r="J6" s="19">
        <v>2506.8731497475846</v>
      </c>
      <c r="K6" s="19">
        <v>4764.4447463603883</v>
      </c>
      <c r="L6" s="19">
        <v>2371.2419622633452</v>
      </c>
      <c r="M6" s="19">
        <v>2771.0113486526188</v>
      </c>
      <c r="N6" s="19">
        <v>1078.100773287083</v>
      </c>
      <c r="O6" s="19">
        <v>1091.1655714717094</v>
      </c>
      <c r="P6" s="19">
        <v>5435.3423803772648</v>
      </c>
      <c r="Q6" s="19">
        <v>4347.4293855864753</v>
      </c>
      <c r="R6" s="19">
        <v>2135.8328814172032</v>
      </c>
      <c r="S6" s="19">
        <v>2829.8865158108056</v>
      </c>
      <c r="T6" s="19">
        <v>3664.0028950024339</v>
      </c>
      <c r="U6" s="19">
        <v>1967.6303921830372</v>
      </c>
      <c r="V6" s="19">
        <v>2240.7857917720166</v>
      </c>
      <c r="W6" s="19">
        <v>2445.9837822986137</v>
      </c>
      <c r="X6" s="19">
        <v>1869.6500319588499</v>
      </c>
      <c r="Y6" s="19">
        <v>3084.0720694525289</v>
      </c>
      <c r="Z6" s="19">
        <v>6375.6872905043365</v>
      </c>
      <c r="AA6" s="19">
        <v>3144.1615619470167</v>
      </c>
      <c r="AB6" s="19">
        <v>3570.6929750071517</v>
      </c>
      <c r="AC6" s="19">
        <v>1408.7649517646789</v>
      </c>
      <c r="AD6" s="19">
        <v>1164.2233203965864</v>
      </c>
      <c r="AE6" s="19">
        <v>1483.8430601749906</v>
      </c>
      <c r="AF6" s="19">
        <v>1240.4142429021094</v>
      </c>
      <c r="AG6" s="19">
        <v>86099.608524176016</v>
      </c>
      <c r="AH6" s="19">
        <v>5725.3645353433385</v>
      </c>
      <c r="AI6" s="19">
        <v>3768.675564061899</v>
      </c>
      <c r="AJ6" s="19">
        <v>3007.4892590220961</v>
      </c>
      <c r="AK6" s="19">
        <v>2560.927374616695</v>
      </c>
      <c r="AL6" s="19">
        <v>2187.5387305042445</v>
      </c>
      <c r="AM6" s="19">
        <v>1186.3010472830294</v>
      </c>
      <c r="AN6" s="19">
        <v>1367.2228477971237</v>
      </c>
      <c r="AO6" s="19">
        <v>1434.9790625975143</v>
      </c>
      <c r="AP6" s="19">
        <v>1913.4450825110816</v>
      </c>
      <c r="AQ6" s="19">
        <v>2234.90581231531</v>
      </c>
      <c r="AR6" s="19">
        <v>25387.196003236189</v>
      </c>
      <c r="AS6" s="19">
        <v>1966.1884747372012</v>
      </c>
      <c r="AT6" s="19">
        <v>2066.0404543216905</v>
      </c>
      <c r="AU6" s="19">
        <v>1857.7566391946864</v>
      </c>
      <c r="AV6" s="19">
        <v>1225.2493437442408</v>
      </c>
      <c r="AW6" s="19">
        <v>1267.9886469318819</v>
      </c>
      <c r="AX6" s="19">
        <v>1611.0319781966148</v>
      </c>
      <c r="AY6" s="19">
        <v>663.55883146671283</v>
      </c>
      <c r="AZ6" s="19">
        <v>10657.81436859303</v>
      </c>
      <c r="BA6" s="19">
        <v>1418.1814578228971</v>
      </c>
      <c r="BB6" s="19">
        <v>895.89741953616544</v>
      </c>
      <c r="BC6" s="19">
        <v>2527.4286576409972</v>
      </c>
      <c r="BD6" s="19">
        <v>1747.8278373976093</v>
      </c>
      <c r="BE6" s="19">
        <v>1501.0193159020268</v>
      </c>
      <c r="BF6" s="19">
        <v>1555.5306586858362</v>
      </c>
      <c r="BG6" s="19">
        <v>1575.026295421641</v>
      </c>
      <c r="BH6" s="19">
        <v>2416.7877699977976</v>
      </c>
      <c r="BI6" s="19">
        <v>775.75545742457052</v>
      </c>
      <c r="BJ6" s="19">
        <v>1676.1543948648084</v>
      </c>
      <c r="BK6" s="19">
        <v>2968.9836735282925</v>
      </c>
      <c r="BL6" s="19">
        <v>1732.9004669418157</v>
      </c>
      <c r="BM6" s="19">
        <v>1769.1506879418532</v>
      </c>
      <c r="BN6" s="19">
        <v>987.76623588275504</v>
      </c>
      <c r="BO6" s="19">
        <v>1943.140580187528</v>
      </c>
      <c r="BP6" s="19">
        <v>2083.0359540745017</v>
      </c>
      <c r="BQ6" s="19">
        <v>2274.3964149966937</v>
      </c>
      <c r="BR6" s="19">
        <v>1625.7039227097466</v>
      </c>
      <c r="BS6" s="19">
        <v>2601.8609659736421</v>
      </c>
      <c r="BT6" s="19">
        <v>1084.8326518283857</v>
      </c>
      <c r="BU6" s="19">
        <v>1859.7682362975534</v>
      </c>
      <c r="BV6" s="19">
        <v>2353.4600557543681</v>
      </c>
      <c r="BW6" s="19">
        <v>2147.3003543021164</v>
      </c>
      <c r="BX6" s="19">
        <v>1260.5821522099134</v>
      </c>
      <c r="BY6" s="19">
        <v>1317.9207030741932</v>
      </c>
      <c r="BZ6" s="19">
        <v>519.77622465639251</v>
      </c>
      <c r="CA6" s="19">
        <v>1403.1182157937701</v>
      </c>
      <c r="CB6" s="19">
        <v>1134.0510303063315</v>
      </c>
      <c r="CC6" s="19">
        <v>47157.011103970333</v>
      </c>
      <c r="CD6" s="19">
        <v>169301.62999997556</v>
      </c>
      <c r="CE6" s="105"/>
    </row>
    <row r="7" spans="1:83" ht="24.75" customHeight="1">
      <c r="A7" s="76">
        <v>1.1000000000000001</v>
      </c>
      <c r="B7" s="79" t="s">
        <v>82</v>
      </c>
      <c r="C7" s="24">
        <v>3051.8959851618879</v>
      </c>
      <c r="D7" s="24">
        <v>2668.7193782253667</v>
      </c>
      <c r="E7" s="24">
        <v>1201.9654240454399</v>
      </c>
      <c r="F7" s="24">
        <v>3271.5117986913224</v>
      </c>
      <c r="G7" s="24">
        <v>2180.6017777202169</v>
      </c>
      <c r="H7" s="24">
        <v>1504.213084398923</v>
      </c>
      <c r="I7" s="24">
        <v>1407.770572918399</v>
      </c>
      <c r="J7" s="24">
        <v>1631.5834104640639</v>
      </c>
      <c r="K7" s="24">
        <v>2315.8819687211535</v>
      </c>
      <c r="L7" s="24">
        <v>1267.959712288985</v>
      </c>
      <c r="M7" s="24">
        <v>1376.1363089652459</v>
      </c>
      <c r="N7" s="24">
        <v>533.68586859503</v>
      </c>
      <c r="O7" s="24">
        <v>374.36574709216438</v>
      </c>
      <c r="P7" s="24">
        <v>2539.4151476823167</v>
      </c>
      <c r="Q7" s="24">
        <v>2065.3822178300329</v>
      </c>
      <c r="R7" s="24">
        <v>1263.3955070053316</v>
      </c>
      <c r="S7" s="24">
        <v>1333.3289511961632</v>
      </c>
      <c r="T7" s="24">
        <v>1927.4381547623741</v>
      </c>
      <c r="U7" s="24">
        <v>1175.873428596286</v>
      </c>
      <c r="V7" s="24">
        <v>1483.2477007953003</v>
      </c>
      <c r="W7" s="24">
        <v>1585.2256223566617</v>
      </c>
      <c r="X7" s="24">
        <v>1273.5443792891385</v>
      </c>
      <c r="Y7" s="24">
        <v>2351.3383378300282</v>
      </c>
      <c r="Z7" s="24">
        <v>5146.5886002090738</v>
      </c>
      <c r="AA7" s="24">
        <v>2078.0261515311204</v>
      </c>
      <c r="AB7" s="24">
        <v>2522.7230748721918</v>
      </c>
      <c r="AC7" s="24">
        <v>1099.6947488039998</v>
      </c>
      <c r="AD7" s="24">
        <v>867.80832070815586</v>
      </c>
      <c r="AE7" s="24">
        <v>994.6179783342817</v>
      </c>
      <c r="AF7" s="24">
        <v>923.7372245165767</v>
      </c>
      <c r="AG7" s="24">
        <v>53417.676590134724</v>
      </c>
      <c r="AH7" s="24">
        <v>4382.6903500085164</v>
      </c>
      <c r="AI7" s="24">
        <v>3117.8494799820778</v>
      </c>
      <c r="AJ7" s="24">
        <v>2395.9104101815392</v>
      </c>
      <c r="AK7" s="24">
        <v>1952.6672457209888</v>
      </c>
      <c r="AL7" s="24">
        <v>1413.9031130299013</v>
      </c>
      <c r="AM7" s="24">
        <v>830.63108616362126</v>
      </c>
      <c r="AN7" s="24">
        <v>1116.6628920777518</v>
      </c>
      <c r="AO7" s="24">
        <v>892.29441792714658</v>
      </c>
      <c r="AP7" s="24">
        <v>1423.8862137278315</v>
      </c>
      <c r="AQ7" s="24">
        <v>1599.3207702703194</v>
      </c>
      <c r="AR7" s="24">
        <v>19125.815979089693</v>
      </c>
      <c r="AS7" s="24">
        <v>1645.279878888748</v>
      </c>
      <c r="AT7" s="24">
        <v>1763.5541514091124</v>
      </c>
      <c r="AU7" s="24">
        <v>1611.9765154472145</v>
      </c>
      <c r="AV7" s="24">
        <v>1000.0855796696227</v>
      </c>
      <c r="AW7" s="24">
        <v>822.54854121595588</v>
      </c>
      <c r="AX7" s="24">
        <v>1107.3324857962079</v>
      </c>
      <c r="AY7" s="24">
        <v>397.66759275876507</v>
      </c>
      <c r="AZ7" s="24">
        <v>8348.4447451856267</v>
      </c>
      <c r="BA7" s="24">
        <v>940.2500317655182</v>
      </c>
      <c r="BB7" s="24">
        <v>703.92818807217179</v>
      </c>
      <c r="BC7" s="24">
        <v>1507.2364273234257</v>
      </c>
      <c r="BD7" s="24">
        <v>1125.2484799928363</v>
      </c>
      <c r="BE7" s="24">
        <v>1160.2485379970237</v>
      </c>
      <c r="BF7" s="24">
        <v>932.88817322214777</v>
      </c>
      <c r="BG7" s="24">
        <v>1153.0843859910215</v>
      </c>
      <c r="BH7" s="24">
        <v>1478.9909257045761</v>
      </c>
      <c r="BI7" s="24">
        <v>479.4191078021359</v>
      </c>
      <c r="BJ7" s="24">
        <v>1175.8278985830266</v>
      </c>
      <c r="BK7" s="24">
        <v>1907.9885527314523</v>
      </c>
      <c r="BL7" s="24">
        <v>1135.8090068603169</v>
      </c>
      <c r="BM7" s="24">
        <v>1295.0387923928909</v>
      </c>
      <c r="BN7" s="24">
        <v>683.68689454884498</v>
      </c>
      <c r="BO7" s="24">
        <v>1375.687084144851</v>
      </c>
      <c r="BP7" s="24">
        <v>1152.5579264434739</v>
      </c>
      <c r="BQ7" s="24">
        <v>1641.4652216112622</v>
      </c>
      <c r="BR7" s="24">
        <v>1037.4337274616066</v>
      </c>
      <c r="BS7" s="24">
        <v>1643.2213306962208</v>
      </c>
      <c r="BT7" s="24">
        <v>621.29214793973745</v>
      </c>
      <c r="BU7" s="24">
        <v>1288.7906809628134</v>
      </c>
      <c r="BV7" s="24">
        <v>1416.1399858627296</v>
      </c>
      <c r="BW7" s="24">
        <v>1348.1610185462646</v>
      </c>
      <c r="BX7" s="24">
        <v>843.93348512078944</v>
      </c>
      <c r="BY7" s="24">
        <v>641.49080355338015</v>
      </c>
      <c r="BZ7" s="24">
        <v>355.78555362119579</v>
      </c>
      <c r="CA7" s="24">
        <v>872.66530832203239</v>
      </c>
      <c r="CB7" s="24">
        <v>621.29300829177544</v>
      </c>
      <c r="CC7" s="24">
        <v>30539.562685565521</v>
      </c>
      <c r="CD7" s="35">
        <v>111431.49999997557</v>
      </c>
      <c r="CE7" s="105"/>
    </row>
    <row r="8" spans="1:83" ht="24.75" customHeight="1">
      <c r="A8" s="76">
        <v>1.2</v>
      </c>
      <c r="B8" s="79" t="s">
        <v>83</v>
      </c>
      <c r="C8" s="24">
        <v>1411.007254328473</v>
      </c>
      <c r="D8" s="24">
        <v>1677.8231956905538</v>
      </c>
      <c r="E8" s="24">
        <v>748.46617993336156</v>
      </c>
      <c r="F8" s="24">
        <v>499.29290572181412</v>
      </c>
      <c r="G8" s="24">
        <v>907.01363692863595</v>
      </c>
      <c r="H8" s="24">
        <v>626.01822292954853</v>
      </c>
      <c r="I8" s="24">
        <v>451.47409617569281</v>
      </c>
      <c r="J8" s="24">
        <v>403.12139594683435</v>
      </c>
      <c r="K8" s="24">
        <v>2071.4620809022108</v>
      </c>
      <c r="L8" s="24">
        <v>984.33706107563512</v>
      </c>
      <c r="M8" s="24">
        <v>1236.3069542122355</v>
      </c>
      <c r="N8" s="24">
        <v>482.33221031069786</v>
      </c>
      <c r="O8" s="24">
        <v>635.84429827649319</v>
      </c>
      <c r="P8" s="24">
        <v>2686.9543585108581</v>
      </c>
      <c r="Q8" s="24">
        <v>1655.8002116881316</v>
      </c>
      <c r="R8" s="24">
        <v>746.44070549525259</v>
      </c>
      <c r="S8" s="24">
        <v>1402.6715625449071</v>
      </c>
      <c r="T8" s="24">
        <v>1615.0449188436462</v>
      </c>
      <c r="U8" s="24">
        <v>713.21554246785092</v>
      </c>
      <c r="V8" s="24">
        <v>591.90273294827114</v>
      </c>
      <c r="W8" s="24">
        <v>818.82790087903106</v>
      </c>
      <c r="X8" s="24">
        <v>456.78546698419501</v>
      </c>
      <c r="Y8" s="24">
        <v>553.56383905027371</v>
      </c>
      <c r="Z8" s="24">
        <v>957.24762931085684</v>
      </c>
      <c r="AA8" s="24">
        <v>355.16416983372915</v>
      </c>
      <c r="AB8" s="24">
        <v>261.81057260512807</v>
      </c>
      <c r="AC8" s="24">
        <v>267.49438288588806</v>
      </c>
      <c r="AD8" s="24">
        <v>240.43954287297527</v>
      </c>
      <c r="AE8" s="24">
        <v>253.77768388461368</v>
      </c>
      <c r="AF8" s="24">
        <v>269.00454620560612</v>
      </c>
      <c r="AG8" s="24">
        <v>25980.645259443401</v>
      </c>
      <c r="AH8" s="24">
        <v>444.25529599350477</v>
      </c>
      <c r="AI8" s="24">
        <v>543.34051264900495</v>
      </c>
      <c r="AJ8" s="24">
        <v>429.44858417360689</v>
      </c>
      <c r="AK8" s="24">
        <v>413.36335075727817</v>
      </c>
      <c r="AL8" s="24">
        <v>550.37714426145908</v>
      </c>
      <c r="AM8" s="24">
        <v>193.28103541378294</v>
      </c>
      <c r="AN8" s="24">
        <v>188.49870811248758</v>
      </c>
      <c r="AO8" s="24">
        <v>442.00155416771389</v>
      </c>
      <c r="AP8" s="24">
        <v>316.07655246772009</v>
      </c>
      <c r="AQ8" s="24">
        <v>528.95564504107836</v>
      </c>
      <c r="AR8" s="24">
        <v>4049.9450702214963</v>
      </c>
      <c r="AS8" s="24">
        <v>282.78417006905829</v>
      </c>
      <c r="AT8" s="24">
        <v>123.29167338747911</v>
      </c>
      <c r="AU8" s="24">
        <v>191.40121673534404</v>
      </c>
      <c r="AV8" s="24">
        <v>164.72619113985414</v>
      </c>
      <c r="AW8" s="24">
        <v>123.18464503154404</v>
      </c>
      <c r="AX8" s="24">
        <v>372.17946040321408</v>
      </c>
      <c r="AY8" s="24">
        <v>159.57936377800456</v>
      </c>
      <c r="AZ8" s="24">
        <v>1417.1467205444987</v>
      </c>
      <c r="BA8" s="24">
        <v>375.75496825506912</v>
      </c>
      <c r="BB8" s="24">
        <v>139.83825664469799</v>
      </c>
      <c r="BC8" s="24">
        <v>835.50375699335711</v>
      </c>
      <c r="BD8" s="24">
        <v>281.13790094953345</v>
      </c>
      <c r="BE8" s="24">
        <v>269.42611576742922</v>
      </c>
      <c r="BF8" s="24">
        <v>462.31143043634535</v>
      </c>
      <c r="BG8" s="24">
        <v>378.00524833349982</v>
      </c>
      <c r="BH8" s="24">
        <v>369.86889076095775</v>
      </c>
      <c r="BI8" s="24">
        <v>115.86816998283584</v>
      </c>
      <c r="BJ8" s="24">
        <v>140.18679529314397</v>
      </c>
      <c r="BK8" s="24">
        <v>430.65040579822102</v>
      </c>
      <c r="BL8" s="24">
        <v>491.94718659298167</v>
      </c>
      <c r="BM8" s="24">
        <v>306.82989632553421</v>
      </c>
      <c r="BN8" s="24">
        <v>208.50510083791312</v>
      </c>
      <c r="BO8" s="24">
        <v>434.20620753483291</v>
      </c>
      <c r="BP8" s="24">
        <v>736.62004056492083</v>
      </c>
      <c r="BQ8" s="24">
        <v>507.36537223695575</v>
      </c>
      <c r="BR8" s="24">
        <v>476.04661685603372</v>
      </c>
      <c r="BS8" s="24">
        <v>781.6393414378249</v>
      </c>
      <c r="BT8" s="24">
        <v>353.33422492367333</v>
      </c>
      <c r="BU8" s="24">
        <v>476.0036278228722</v>
      </c>
      <c r="BV8" s="24">
        <v>815.43231611473686</v>
      </c>
      <c r="BW8" s="24">
        <v>697.65478631981091</v>
      </c>
      <c r="BX8" s="24">
        <v>315.8593545683201</v>
      </c>
      <c r="BY8" s="24">
        <v>586.14660740194358</v>
      </c>
      <c r="BZ8" s="24">
        <v>132.10268986993782</v>
      </c>
      <c r="CA8" s="24">
        <v>313.88892245146957</v>
      </c>
      <c r="CB8" s="24">
        <v>187.22540589962284</v>
      </c>
      <c r="CC8" s="24">
        <v>11619.012949790613</v>
      </c>
      <c r="CD8" s="35">
        <v>43066.75</v>
      </c>
      <c r="CE8" s="105"/>
    </row>
    <row r="9" spans="1:83" ht="24.75" customHeight="1">
      <c r="A9" s="76">
        <v>1.3</v>
      </c>
      <c r="B9" s="79" t="s">
        <v>84</v>
      </c>
      <c r="C9" s="24">
        <v>302.0703349412712</v>
      </c>
      <c r="D9" s="24">
        <v>239.01230667618267</v>
      </c>
      <c r="E9" s="24">
        <v>107.173211197084</v>
      </c>
      <c r="F9" s="24">
        <v>464.59839717057207</v>
      </c>
      <c r="G9" s="24">
        <v>118.31431704026279</v>
      </c>
      <c r="H9" s="24">
        <v>83.107213271109174</v>
      </c>
      <c r="I9" s="24">
        <v>80.701018926132079</v>
      </c>
      <c r="J9" s="24">
        <v>471.0515371114484</v>
      </c>
      <c r="K9" s="24">
        <v>373.65565695625986</v>
      </c>
      <c r="L9" s="24">
        <v>117.97774038689438</v>
      </c>
      <c r="M9" s="24">
        <v>140.95722052264279</v>
      </c>
      <c r="N9" s="24">
        <v>55.230664851418396</v>
      </c>
      <c r="O9" s="24">
        <v>80.051144888615795</v>
      </c>
      <c r="P9" s="24">
        <v>204.65094194283836</v>
      </c>
      <c r="Q9" s="24">
        <v>625.26390855544946</v>
      </c>
      <c r="R9" s="24">
        <v>125.29594356663202</v>
      </c>
      <c r="S9" s="24">
        <v>89.604554558122132</v>
      </c>
      <c r="T9" s="24">
        <v>115.85642697585392</v>
      </c>
      <c r="U9" s="24">
        <v>77.443204475983435</v>
      </c>
      <c r="V9" s="24">
        <v>142.95510601412684</v>
      </c>
      <c r="W9" s="24">
        <v>41.274144477124239</v>
      </c>
      <c r="X9" s="24">
        <v>137.67225141666145</v>
      </c>
      <c r="Y9" s="24">
        <v>174.59330532882021</v>
      </c>
      <c r="Z9" s="24">
        <v>263.17262993810459</v>
      </c>
      <c r="AA9" s="24">
        <v>704.76602278328414</v>
      </c>
      <c r="AB9" s="24">
        <v>777.77689448292438</v>
      </c>
      <c r="AC9" s="24">
        <v>38.16651103760011</v>
      </c>
      <c r="AD9" s="24">
        <v>49.625007337715303</v>
      </c>
      <c r="AE9" s="24">
        <v>231.85460561888539</v>
      </c>
      <c r="AF9" s="24">
        <v>44.336045836358515</v>
      </c>
      <c r="AG9" s="24">
        <v>6478.2082682863775</v>
      </c>
      <c r="AH9" s="24">
        <v>870.54661123355311</v>
      </c>
      <c r="AI9" s="24">
        <v>86.904078523224996</v>
      </c>
      <c r="AJ9" s="24">
        <v>168.59493003060288</v>
      </c>
      <c r="AK9" s="24">
        <v>117.44102508929609</v>
      </c>
      <c r="AL9" s="24">
        <v>124.96642206977523</v>
      </c>
      <c r="AM9" s="24">
        <v>111.18990085209097</v>
      </c>
      <c r="AN9" s="24">
        <v>54.974832906190841</v>
      </c>
      <c r="AO9" s="24">
        <v>91.448523218463237</v>
      </c>
      <c r="AP9" s="24">
        <v>141.96378683610587</v>
      </c>
      <c r="AQ9" s="24">
        <v>87.283804904543089</v>
      </c>
      <c r="AR9" s="24">
        <v>1855.313915663846</v>
      </c>
      <c r="AS9" s="24">
        <v>33.31776183834517</v>
      </c>
      <c r="AT9" s="24">
        <v>38.416636814123024</v>
      </c>
      <c r="AU9" s="24">
        <v>22.934713687136298</v>
      </c>
      <c r="AV9" s="24">
        <v>34.130313289265793</v>
      </c>
      <c r="AW9" s="24">
        <v>27.447721715829495</v>
      </c>
      <c r="AX9" s="24">
        <v>41.461156982369154</v>
      </c>
      <c r="AY9" s="24">
        <v>29.25426128421288</v>
      </c>
      <c r="AZ9" s="24">
        <v>226.96256561128178</v>
      </c>
      <c r="BA9" s="24">
        <v>79.73624151443282</v>
      </c>
      <c r="BB9" s="24">
        <v>49.653676863188657</v>
      </c>
      <c r="BC9" s="24">
        <v>133.64297001668393</v>
      </c>
      <c r="BD9" s="24">
        <v>330.18885257637464</v>
      </c>
      <c r="BE9" s="24">
        <v>61.84879697087829</v>
      </c>
      <c r="BF9" s="24">
        <v>144.65275521114333</v>
      </c>
      <c r="BG9" s="24">
        <v>6.4194619896353728</v>
      </c>
      <c r="BH9" s="24">
        <v>478.76457114370186</v>
      </c>
      <c r="BI9" s="24">
        <v>171.94415360559776</v>
      </c>
      <c r="BJ9" s="24">
        <v>339.56516090536229</v>
      </c>
      <c r="BK9" s="24">
        <v>483.87540166376544</v>
      </c>
      <c r="BL9" s="24">
        <v>69.990174868817846</v>
      </c>
      <c r="BM9" s="24">
        <v>114.93627493109487</v>
      </c>
      <c r="BN9" s="24">
        <v>61.19099721431148</v>
      </c>
      <c r="BO9" s="24">
        <v>123.91873109396282</v>
      </c>
      <c r="BP9" s="24">
        <v>122.37409575986392</v>
      </c>
      <c r="BQ9" s="24">
        <v>110.43204248303844</v>
      </c>
      <c r="BR9" s="24">
        <v>108.74441050486199</v>
      </c>
      <c r="BS9" s="24">
        <v>172.91321848869836</v>
      </c>
      <c r="BT9" s="24">
        <v>106.11268319939181</v>
      </c>
      <c r="BU9" s="24">
        <v>88.433795350816524</v>
      </c>
      <c r="BV9" s="24">
        <v>99.9023951262716</v>
      </c>
      <c r="BW9" s="24">
        <v>91.742229426978625</v>
      </c>
      <c r="BX9" s="24">
        <v>47.492053701375589</v>
      </c>
      <c r="BY9" s="24">
        <v>70.883823694637499</v>
      </c>
      <c r="BZ9" s="24">
        <v>30.906995913712734</v>
      </c>
      <c r="CA9" s="24">
        <v>49.917880425745771</v>
      </c>
      <c r="CB9" s="24">
        <v>47.461405794152022</v>
      </c>
      <c r="CC9" s="24">
        <v>3797.6452504384956</v>
      </c>
      <c r="CD9" s="35">
        <v>12358.13</v>
      </c>
      <c r="CE9" s="105"/>
    </row>
    <row r="10" spans="1:83" ht="24.75" customHeight="1">
      <c r="A10" s="76">
        <v>1.4</v>
      </c>
      <c r="B10" s="79" t="s">
        <v>85</v>
      </c>
      <c r="C10" s="24">
        <v>10.774962588264968</v>
      </c>
      <c r="D10" s="24">
        <v>14.047640765661257</v>
      </c>
      <c r="E10" s="24">
        <v>6.3116636442136054</v>
      </c>
      <c r="F10" s="24">
        <v>63.264728173035792</v>
      </c>
      <c r="G10" s="24">
        <v>5.4565282421869838</v>
      </c>
      <c r="H10" s="24">
        <v>3.8222577144777792</v>
      </c>
      <c r="I10" s="24">
        <v>1.9393440896049003</v>
      </c>
      <c r="J10" s="24">
        <v>1.1168062252383146</v>
      </c>
      <c r="K10" s="24">
        <v>3.4450397807639024</v>
      </c>
      <c r="L10" s="24">
        <v>0.9674485118305407</v>
      </c>
      <c r="M10" s="24">
        <v>17.610864952494431</v>
      </c>
      <c r="N10" s="24">
        <v>6.8520295299368783</v>
      </c>
      <c r="O10" s="24">
        <v>0.90438121443599062</v>
      </c>
      <c r="P10" s="24">
        <v>4.3219322412516084</v>
      </c>
      <c r="Q10" s="24">
        <v>0.9830475128610352</v>
      </c>
      <c r="R10" s="24">
        <v>0.70072534998707237</v>
      </c>
      <c r="S10" s="24">
        <v>4.2814475116127912</v>
      </c>
      <c r="T10" s="24">
        <v>5.6633944205595341</v>
      </c>
      <c r="U10" s="24">
        <v>1.0982166429169513</v>
      </c>
      <c r="V10" s="24">
        <v>22.680252014318199</v>
      </c>
      <c r="W10" s="24">
        <v>0.65611458579679915</v>
      </c>
      <c r="X10" s="24">
        <v>1.6479342688548102</v>
      </c>
      <c r="Y10" s="24">
        <v>4.5765872434066495</v>
      </c>
      <c r="Z10" s="24">
        <v>8.6784310463013412</v>
      </c>
      <c r="AA10" s="24">
        <v>6.2052177988836146</v>
      </c>
      <c r="AB10" s="24">
        <v>8.3824330469074937</v>
      </c>
      <c r="AC10" s="24">
        <v>3.4093090371912735</v>
      </c>
      <c r="AD10" s="24">
        <v>6.3504494777399341</v>
      </c>
      <c r="AE10" s="24">
        <v>3.5927923372098602</v>
      </c>
      <c r="AF10" s="24">
        <v>3.3364263435680495</v>
      </c>
      <c r="AG10" s="24">
        <v>223.07840631151237</v>
      </c>
      <c r="AH10" s="24">
        <v>27.872278107763979</v>
      </c>
      <c r="AI10" s="24">
        <v>20.581492907591237</v>
      </c>
      <c r="AJ10" s="24">
        <v>13.535334636347095</v>
      </c>
      <c r="AK10" s="24">
        <v>77.455753049132014</v>
      </c>
      <c r="AL10" s="24">
        <v>98.292051143108935</v>
      </c>
      <c r="AM10" s="24">
        <v>51.19902485353451</v>
      </c>
      <c r="AN10" s="24">
        <v>7.0864147006934139</v>
      </c>
      <c r="AO10" s="24">
        <v>9.2345672841907511</v>
      </c>
      <c r="AP10" s="24">
        <v>31.51852947942427</v>
      </c>
      <c r="AQ10" s="24">
        <v>19.345592099369036</v>
      </c>
      <c r="AR10" s="24">
        <v>356.12103826115526</v>
      </c>
      <c r="AS10" s="24">
        <v>4.8066639410496643</v>
      </c>
      <c r="AT10" s="24">
        <v>140.77799271097615</v>
      </c>
      <c r="AU10" s="24">
        <v>31.444193324991666</v>
      </c>
      <c r="AV10" s="24">
        <v>26.307259645498121</v>
      </c>
      <c r="AW10" s="24">
        <v>294.80773896855248</v>
      </c>
      <c r="AX10" s="24">
        <v>90.058875014823556</v>
      </c>
      <c r="AY10" s="24">
        <v>77.057613645730271</v>
      </c>
      <c r="AZ10" s="24">
        <v>665.26033725162199</v>
      </c>
      <c r="BA10" s="24">
        <v>22.440216287876929</v>
      </c>
      <c r="BB10" s="24">
        <v>2.4772979561070585</v>
      </c>
      <c r="BC10" s="24">
        <v>51.045503307530652</v>
      </c>
      <c r="BD10" s="24">
        <v>11.252603878864972</v>
      </c>
      <c r="BE10" s="24">
        <v>9.4958651666954612</v>
      </c>
      <c r="BF10" s="24">
        <v>15.678299816199859</v>
      </c>
      <c r="BG10" s="24">
        <v>37.517199107484132</v>
      </c>
      <c r="BH10" s="24">
        <v>89.163382388561985</v>
      </c>
      <c r="BI10" s="24">
        <v>8.5240260340010767</v>
      </c>
      <c r="BJ10" s="24">
        <v>20.574540083275629</v>
      </c>
      <c r="BK10" s="24">
        <v>146.46931333485381</v>
      </c>
      <c r="BL10" s="24">
        <v>35.154098619699113</v>
      </c>
      <c r="BM10" s="24">
        <v>52.345724292333301</v>
      </c>
      <c r="BN10" s="24">
        <v>34.383243281685502</v>
      </c>
      <c r="BO10" s="24">
        <v>9.3285574138814074</v>
      </c>
      <c r="BP10" s="24">
        <v>71.483891306243237</v>
      </c>
      <c r="BQ10" s="24">
        <v>15.133778665437285</v>
      </c>
      <c r="BR10" s="24">
        <v>3.479167887244357</v>
      </c>
      <c r="BS10" s="24">
        <v>4.0870753508981297</v>
      </c>
      <c r="BT10" s="24">
        <v>4.093595765583208</v>
      </c>
      <c r="BU10" s="24">
        <v>6.5401321610512344</v>
      </c>
      <c r="BV10" s="24">
        <v>21.985358650630069</v>
      </c>
      <c r="BW10" s="24">
        <v>9.74232000906221</v>
      </c>
      <c r="BX10" s="24">
        <v>53.297258819428116</v>
      </c>
      <c r="BY10" s="24">
        <v>19.39946842423215</v>
      </c>
      <c r="BZ10" s="24">
        <v>0.98098525154619987</v>
      </c>
      <c r="CA10" s="24">
        <v>166.64610459452217</v>
      </c>
      <c r="CB10" s="24">
        <v>278.07121032078112</v>
      </c>
      <c r="CC10" s="24">
        <v>1200.7902181757104</v>
      </c>
      <c r="CD10" s="35">
        <v>2445.25</v>
      </c>
      <c r="CE10" s="105"/>
    </row>
    <row r="11" spans="1:83" s="2" customFormat="1" ht="24.75" customHeight="1" thickBot="1">
      <c r="A11" s="27">
        <v>2</v>
      </c>
      <c r="B11" s="27" t="s">
        <v>86</v>
      </c>
      <c r="C11" s="29">
        <v>111.24939155351423</v>
      </c>
      <c r="D11" s="29">
        <v>41.353040168780609</v>
      </c>
      <c r="E11" s="29">
        <v>18.578902104814478</v>
      </c>
      <c r="F11" s="29">
        <v>68.982608604301589</v>
      </c>
      <c r="G11" s="29">
        <v>36.134187193968351</v>
      </c>
      <c r="H11" s="29">
        <v>25.327656076964576</v>
      </c>
      <c r="I11" s="29">
        <v>34.740774853084837</v>
      </c>
      <c r="J11" s="29">
        <v>28.229767442012534</v>
      </c>
      <c r="K11" s="29">
        <v>46.504094187002146</v>
      </c>
      <c r="L11" s="29">
        <v>75.498904651879059</v>
      </c>
      <c r="M11" s="29">
        <v>90.976093817234457</v>
      </c>
      <c r="N11" s="29">
        <v>35.379592040035618</v>
      </c>
      <c r="O11" s="29">
        <v>89.040040899398278</v>
      </c>
      <c r="P11" s="29">
        <v>56.301154138160129</v>
      </c>
      <c r="Q11" s="29">
        <v>43.382963601090431</v>
      </c>
      <c r="R11" s="29">
        <v>24.955683921385898</v>
      </c>
      <c r="S11" s="29">
        <v>98.17824808172962</v>
      </c>
      <c r="T11" s="29">
        <v>47.983381487352432</v>
      </c>
      <c r="U11" s="29">
        <v>35.47951386806831</v>
      </c>
      <c r="V11" s="29">
        <v>22.200443476844111</v>
      </c>
      <c r="W11" s="29">
        <v>17.993333136991929</v>
      </c>
      <c r="X11" s="29">
        <v>23.86538975345438</v>
      </c>
      <c r="Y11" s="29">
        <v>35.93605257699631</v>
      </c>
      <c r="Z11" s="29">
        <v>54.282565088928713</v>
      </c>
      <c r="AA11" s="29">
        <v>26.439285635727238</v>
      </c>
      <c r="AB11" s="29">
        <v>34.850305298599537</v>
      </c>
      <c r="AC11" s="29">
        <v>20.201756401829488</v>
      </c>
      <c r="AD11" s="29">
        <v>17.235109671726306</v>
      </c>
      <c r="AE11" s="29">
        <v>22.916218675423615</v>
      </c>
      <c r="AF11" s="29">
        <v>20.76708380930177</v>
      </c>
      <c r="AG11" s="29">
        <v>1304.9635422166014</v>
      </c>
      <c r="AH11" s="29">
        <v>30.064089261432688</v>
      </c>
      <c r="AI11" s="29">
        <v>43.898188136408592</v>
      </c>
      <c r="AJ11" s="29">
        <v>45.223130755595236</v>
      </c>
      <c r="AK11" s="29">
        <v>43.44614888986257</v>
      </c>
      <c r="AL11" s="29">
        <v>62.470905320004931</v>
      </c>
      <c r="AM11" s="29">
        <v>25.416630345203771</v>
      </c>
      <c r="AN11" s="29">
        <v>33.804547017027218</v>
      </c>
      <c r="AO11" s="29">
        <v>38.088620935493921</v>
      </c>
      <c r="AP11" s="29">
        <v>50.158681186710318</v>
      </c>
      <c r="AQ11" s="29">
        <v>53.399362792567544</v>
      </c>
      <c r="AR11" s="29">
        <v>425.97030464030684</v>
      </c>
      <c r="AS11" s="29">
        <v>76.201179909905917</v>
      </c>
      <c r="AT11" s="29">
        <v>251.51906253191697</v>
      </c>
      <c r="AU11" s="29">
        <v>82.490760460986024</v>
      </c>
      <c r="AV11" s="29">
        <v>154.6107830846494</v>
      </c>
      <c r="AW11" s="29">
        <v>272.58050071512423</v>
      </c>
      <c r="AX11" s="29">
        <v>90.824816545243777</v>
      </c>
      <c r="AY11" s="29">
        <v>38.593129023156898</v>
      </c>
      <c r="AZ11" s="29">
        <v>966.82023227098352</v>
      </c>
      <c r="BA11" s="29">
        <v>40.840660363203639</v>
      </c>
      <c r="BB11" s="29">
        <v>44.815209871473797</v>
      </c>
      <c r="BC11" s="29">
        <v>246.29555976056062</v>
      </c>
      <c r="BD11" s="29">
        <v>36.991924733898259</v>
      </c>
      <c r="BE11" s="29">
        <v>34.519626342382359</v>
      </c>
      <c r="BF11" s="29">
        <v>31.853457670558999</v>
      </c>
      <c r="BG11" s="29">
        <v>27.416430817377378</v>
      </c>
      <c r="BH11" s="29">
        <v>33.46329078779975</v>
      </c>
      <c r="BI11" s="29">
        <v>16.313773522670054</v>
      </c>
      <c r="BJ11" s="29">
        <v>25.090683326912266</v>
      </c>
      <c r="BK11" s="29">
        <v>28.139721446780001</v>
      </c>
      <c r="BL11" s="29">
        <v>36.025913523837929</v>
      </c>
      <c r="BM11" s="29">
        <v>31.457505805896613</v>
      </c>
      <c r="BN11" s="29">
        <v>26.216467029286292</v>
      </c>
      <c r="BO11" s="29">
        <v>27.821150684666744</v>
      </c>
      <c r="BP11" s="29">
        <v>66.169749856782559</v>
      </c>
      <c r="BQ11" s="29">
        <v>40.185008611209085</v>
      </c>
      <c r="BR11" s="29">
        <v>37.645628040864615</v>
      </c>
      <c r="BS11" s="29">
        <v>54.685058161900116</v>
      </c>
      <c r="BT11" s="29">
        <v>32.776185566063987</v>
      </c>
      <c r="BU11" s="29">
        <v>29.807868740222332</v>
      </c>
      <c r="BV11" s="29">
        <v>60.59775377466535</v>
      </c>
      <c r="BW11" s="29">
        <v>51.803447139814061</v>
      </c>
      <c r="BX11" s="29">
        <v>30.37291779840487</v>
      </c>
      <c r="BY11" s="29">
        <v>50.619766785173049</v>
      </c>
      <c r="BZ11" s="29">
        <v>15.655894976357533</v>
      </c>
      <c r="CA11" s="29">
        <v>155.68034023049486</v>
      </c>
      <c r="CB11" s="29">
        <v>1735.3149255028507</v>
      </c>
      <c r="CC11" s="29">
        <v>3048.5759208721079</v>
      </c>
      <c r="CD11" s="29">
        <v>5746.33</v>
      </c>
      <c r="CE11" s="105"/>
    </row>
    <row r="12" spans="1:83" s="2" customFormat="1" ht="28.5" customHeight="1" thickBot="1">
      <c r="A12" s="67" t="s">
        <v>111</v>
      </c>
      <c r="B12" s="80" t="s">
        <v>87</v>
      </c>
      <c r="C12" s="68">
        <v>4886.9979285734116</v>
      </c>
      <c r="D12" s="68">
        <v>4640.9555615265444</v>
      </c>
      <c r="E12" s="68">
        <v>2082.4953809249137</v>
      </c>
      <c r="F12" s="68">
        <v>4367.6504383610454</v>
      </c>
      <c r="G12" s="68">
        <v>3247.5204471252709</v>
      </c>
      <c r="H12" s="68">
        <v>2242.488434391023</v>
      </c>
      <c r="I12" s="68">
        <v>1976.6258069629137</v>
      </c>
      <c r="J12" s="68">
        <v>2535.1029171895971</v>
      </c>
      <c r="K12" s="68">
        <v>4810.9488405473903</v>
      </c>
      <c r="L12" s="68">
        <v>2446.7408669152242</v>
      </c>
      <c r="M12" s="68">
        <v>2861.9874424698532</v>
      </c>
      <c r="N12" s="68">
        <v>1113.4803653271188</v>
      </c>
      <c r="O12" s="68">
        <v>1180.2056123711077</v>
      </c>
      <c r="P12" s="68">
        <v>5491.643534515425</v>
      </c>
      <c r="Q12" s="68">
        <v>4390.8123491875658</v>
      </c>
      <c r="R12" s="68">
        <v>2160.7885653385893</v>
      </c>
      <c r="S12" s="68">
        <v>2928.0647638925352</v>
      </c>
      <c r="T12" s="68">
        <v>3711.9862764897862</v>
      </c>
      <c r="U12" s="68">
        <v>2003.1099060511056</v>
      </c>
      <c r="V12" s="68">
        <v>2262.9862352488608</v>
      </c>
      <c r="W12" s="68">
        <v>2463.9771154356058</v>
      </c>
      <c r="X12" s="68">
        <v>1893.5154217123043</v>
      </c>
      <c r="Y12" s="68">
        <v>3120.0081220295251</v>
      </c>
      <c r="Z12" s="68">
        <v>6429.9698555932655</v>
      </c>
      <c r="AA12" s="68">
        <v>3170.6008475827439</v>
      </c>
      <c r="AB12" s="68">
        <v>3605.5432803057511</v>
      </c>
      <c r="AC12" s="68">
        <v>1428.9667081665084</v>
      </c>
      <c r="AD12" s="68">
        <v>1181.4584300683127</v>
      </c>
      <c r="AE12" s="68">
        <v>1506.7592788504141</v>
      </c>
      <c r="AF12" s="68">
        <v>1261.1813267114112</v>
      </c>
      <c r="AG12" s="68">
        <v>87404.572066392619</v>
      </c>
      <c r="AH12" s="68">
        <v>5755.4286246047714</v>
      </c>
      <c r="AI12" s="68">
        <v>3812.5737521983074</v>
      </c>
      <c r="AJ12" s="68">
        <v>3052.7123897776914</v>
      </c>
      <c r="AK12" s="68">
        <v>2604.3735235065578</v>
      </c>
      <c r="AL12" s="68">
        <v>2250.0096358242495</v>
      </c>
      <c r="AM12" s="68">
        <v>1211.7176776282331</v>
      </c>
      <c r="AN12" s="68">
        <v>1401.027394814151</v>
      </c>
      <c r="AO12" s="68">
        <v>1473.0676835330082</v>
      </c>
      <c r="AP12" s="68">
        <v>1963.6037636977919</v>
      </c>
      <c r="AQ12" s="68">
        <v>2288.3051751078774</v>
      </c>
      <c r="AR12" s="68">
        <v>25813.166307876498</v>
      </c>
      <c r="AS12" s="68">
        <v>2042.3896546471071</v>
      </c>
      <c r="AT12" s="68">
        <v>2317.5595168536074</v>
      </c>
      <c r="AU12" s="68">
        <v>1940.2473996556723</v>
      </c>
      <c r="AV12" s="68">
        <v>1379.8601268288903</v>
      </c>
      <c r="AW12" s="68">
        <v>1540.569147647006</v>
      </c>
      <c r="AX12" s="68">
        <v>1701.8567947418585</v>
      </c>
      <c r="AY12" s="68">
        <v>702.15196048986968</v>
      </c>
      <c r="AZ12" s="68">
        <v>11624.634600864014</v>
      </c>
      <c r="BA12" s="68">
        <v>1459.0221181861007</v>
      </c>
      <c r="BB12" s="68">
        <v>940.71262940763927</v>
      </c>
      <c r="BC12" s="68">
        <v>2773.7242174015578</v>
      </c>
      <c r="BD12" s="68">
        <v>1784.8197621315076</v>
      </c>
      <c r="BE12" s="68">
        <v>1535.5389422444091</v>
      </c>
      <c r="BF12" s="68">
        <v>1587.3841163563952</v>
      </c>
      <c r="BG12" s="68">
        <v>1602.4427262390184</v>
      </c>
      <c r="BH12" s="68">
        <v>2450.2510607855975</v>
      </c>
      <c r="BI12" s="68">
        <v>792.06923094724061</v>
      </c>
      <c r="BJ12" s="68">
        <v>1701.2450781917207</v>
      </c>
      <c r="BK12" s="68">
        <v>2997.1233949750726</v>
      </c>
      <c r="BL12" s="68">
        <v>1768.9263804656537</v>
      </c>
      <c r="BM12" s="68">
        <v>1800.6081937477497</v>
      </c>
      <c r="BN12" s="68">
        <v>1013.9827029120413</v>
      </c>
      <c r="BO12" s="68">
        <v>1970.9617308721947</v>
      </c>
      <c r="BP12" s="68">
        <v>2149.205703931284</v>
      </c>
      <c r="BQ12" s="68">
        <v>2314.5814236079027</v>
      </c>
      <c r="BR12" s="68">
        <v>1663.3495507506113</v>
      </c>
      <c r="BS12" s="68">
        <v>2656.5460241355422</v>
      </c>
      <c r="BT12" s="68">
        <v>1117.6088373944497</v>
      </c>
      <c r="BU12" s="68">
        <v>1889.5761050377757</v>
      </c>
      <c r="BV12" s="68">
        <v>2414.0578095290334</v>
      </c>
      <c r="BW12" s="68">
        <v>2199.1038014419305</v>
      </c>
      <c r="BX12" s="68">
        <v>1290.9550700083182</v>
      </c>
      <c r="BY12" s="68">
        <v>1368.5404698593661</v>
      </c>
      <c r="BZ12" s="68">
        <v>535.43211963275007</v>
      </c>
      <c r="CA12" s="68">
        <v>1558.7985560242651</v>
      </c>
      <c r="CB12" s="68">
        <v>2869.3659558091822</v>
      </c>
      <c r="CC12" s="68">
        <v>50205.58702484244</v>
      </c>
      <c r="CD12" s="68">
        <v>175047.95999997554</v>
      </c>
      <c r="CE12" s="105"/>
    </row>
    <row r="13" spans="1:83" s="2" customFormat="1" ht="24.75" customHeight="1">
      <c r="A13" s="18">
        <v>3</v>
      </c>
      <c r="B13" s="18" t="s">
        <v>88</v>
      </c>
      <c r="C13" s="19">
        <v>906.97264465515309</v>
      </c>
      <c r="D13" s="19">
        <v>904.16368763293849</v>
      </c>
      <c r="E13" s="19">
        <v>250.83895080149375</v>
      </c>
      <c r="F13" s="19">
        <v>1406.0304785528504</v>
      </c>
      <c r="G13" s="19">
        <v>2494.335731053558</v>
      </c>
      <c r="H13" s="19">
        <v>214.10675974022365</v>
      </c>
      <c r="I13" s="19">
        <v>813.05075027662895</v>
      </c>
      <c r="J13" s="19">
        <v>1288.4949305726782</v>
      </c>
      <c r="K13" s="19">
        <v>2038.5278152286501</v>
      </c>
      <c r="L13" s="19">
        <v>262.55249962038249</v>
      </c>
      <c r="M13" s="19">
        <v>4973.5991159328432</v>
      </c>
      <c r="N13" s="19">
        <v>200.10802603532625</v>
      </c>
      <c r="O13" s="19">
        <v>13564.004324700743</v>
      </c>
      <c r="P13" s="19">
        <v>1303.290545830348</v>
      </c>
      <c r="Q13" s="19">
        <v>1060.2860439195815</v>
      </c>
      <c r="R13" s="19">
        <v>312.90339308165096</v>
      </c>
      <c r="S13" s="19">
        <v>1041.2532181618467</v>
      </c>
      <c r="T13" s="19">
        <v>3027.1185777943201</v>
      </c>
      <c r="U13" s="19">
        <v>829.43355124030529</v>
      </c>
      <c r="V13" s="19">
        <v>178.103583663867</v>
      </c>
      <c r="W13" s="19">
        <v>101.55110307908319</v>
      </c>
      <c r="X13" s="19">
        <v>224.09879396497209</v>
      </c>
      <c r="Y13" s="19">
        <v>632.04617853638922</v>
      </c>
      <c r="Z13" s="19">
        <v>1828.6384508028357</v>
      </c>
      <c r="AA13" s="19">
        <v>409.1477519147403</v>
      </c>
      <c r="AB13" s="19">
        <v>743.34251315306585</v>
      </c>
      <c r="AC13" s="19">
        <v>273.45286240920154</v>
      </c>
      <c r="AD13" s="19">
        <v>524.95474009348845</v>
      </c>
      <c r="AE13" s="19">
        <v>103.663535227964</v>
      </c>
      <c r="AF13" s="19">
        <v>210.8677808909394</v>
      </c>
      <c r="AG13" s="19">
        <v>42120.93833856807</v>
      </c>
      <c r="AH13" s="19">
        <v>818.77665895543146</v>
      </c>
      <c r="AI13" s="19">
        <v>711.03191751640475</v>
      </c>
      <c r="AJ13" s="19">
        <v>507.97061604522526</v>
      </c>
      <c r="AK13" s="19">
        <v>894.73782313566494</v>
      </c>
      <c r="AL13" s="19">
        <v>1976.0772177728986</v>
      </c>
      <c r="AM13" s="19">
        <v>340.43253193425124</v>
      </c>
      <c r="AN13" s="19">
        <v>559.51744187170152</v>
      </c>
      <c r="AO13" s="19">
        <v>3348.1078100990517</v>
      </c>
      <c r="AP13" s="19">
        <v>512.53496290464591</v>
      </c>
      <c r="AQ13" s="19">
        <v>565.59025416715599</v>
      </c>
      <c r="AR13" s="19">
        <v>10234.777234402432</v>
      </c>
      <c r="AS13" s="19">
        <v>85.421842881239584</v>
      </c>
      <c r="AT13" s="19">
        <v>690.7340994993491</v>
      </c>
      <c r="AU13" s="19">
        <v>81.725744250512619</v>
      </c>
      <c r="AV13" s="19">
        <v>146.40147994230668</v>
      </c>
      <c r="AW13" s="19">
        <v>32.323152346299906</v>
      </c>
      <c r="AX13" s="19">
        <v>46.369473873447667</v>
      </c>
      <c r="AY13" s="19">
        <v>62.354146161798283</v>
      </c>
      <c r="AZ13" s="19">
        <v>1145.3299389549538</v>
      </c>
      <c r="BA13" s="19">
        <v>115.23523334949203</v>
      </c>
      <c r="BB13" s="19">
        <v>173.74038023795035</v>
      </c>
      <c r="BC13" s="19">
        <v>3142.4289944108814</v>
      </c>
      <c r="BD13" s="19">
        <v>372.72144289257312</v>
      </c>
      <c r="BE13" s="19">
        <v>478.97901662206692</v>
      </c>
      <c r="BF13" s="19">
        <v>1320.1701132594744</v>
      </c>
      <c r="BG13" s="19">
        <v>130.9580121916986</v>
      </c>
      <c r="BH13" s="19">
        <v>251.66606396478596</v>
      </c>
      <c r="BI13" s="19">
        <v>78.966971853314078</v>
      </c>
      <c r="BJ13" s="19">
        <v>344.45338106878813</v>
      </c>
      <c r="BK13" s="19">
        <v>541.18232762661853</v>
      </c>
      <c r="BL13" s="19">
        <v>164.10904609346207</v>
      </c>
      <c r="BM13" s="19">
        <v>247.70010416818772</v>
      </c>
      <c r="BN13" s="19">
        <v>221.00843782217586</v>
      </c>
      <c r="BO13" s="19">
        <v>207.27911133728321</v>
      </c>
      <c r="BP13" s="19">
        <v>668.95412061304148</v>
      </c>
      <c r="BQ13" s="19">
        <v>484.97737737248298</v>
      </c>
      <c r="BR13" s="19">
        <v>252.68167143382837</v>
      </c>
      <c r="BS13" s="19">
        <v>156.50293043647844</v>
      </c>
      <c r="BT13" s="19">
        <v>778.3717961448217</v>
      </c>
      <c r="BU13" s="19">
        <v>457.18082605734907</v>
      </c>
      <c r="BV13" s="19">
        <v>598.50118941647509</v>
      </c>
      <c r="BW13" s="19">
        <v>736.62421762844315</v>
      </c>
      <c r="BX13" s="19">
        <v>470.3991131809583</v>
      </c>
      <c r="BY13" s="19">
        <v>1147.3674759985477</v>
      </c>
      <c r="BZ13" s="19">
        <v>592.54704153911462</v>
      </c>
      <c r="CA13" s="19">
        <v>442.00056646326055</v>
      </c>
      <c r="CB13" s="19">
        <v>1116.6675248909901</v>
      </c>
      <c r="CC13" s="19">
        <v>15693.374488074542</v>
      </c>
      <c r="CD13" s="19">
        <v>69194.42</v>
      </c>
      <c r="CE13" s="105"/>
    </row>
    <row r="14" spans="1:83" s="2" customFormat="1" ht="38.25" customHeight="1">
      <c r="A14" s="76">
        <v>4</v>
      </c>
      <c r="B14" s="78" t="s">
        <v>89</v>
      </c>
      <c r="C14" s="35">
        <v>70.16358309605944</v>
      </c>
      <c r="D14" s="35">
        <v>116.39653543133521</v>
      </c>
      <c r="E14" s="35">
        <v>52.185351757025686</v>
      </c>
      <c r="F14" s="35">
        <v>93.833799713627741</v>
      </c>
      <c r="G14" s="35">
        <v>45.58676793934216</v>
      </c>
      <c r="H14" s="35">
        <v>31.953337587204423</v>
      </c>
      <c r="I14" s="35">
        <v>27.633462312703667</v>
      </c>
      <c r="J14" s="35">
        <v>43.74560763542577</v>
      </c>
      <c r="K14" s="35">
        <v>189.12881510455088</v>
      </c>
      <c r="L14" s="35">
        <v>58.47942464829044</v>
      </c>
      <c r="M14" s="35">
        <v>62.302294537026739</v>
      </c>
      <c r="N14" s="35">
        <v>24.228556656417936</v>
      </c>
      <c r="O14" s="35">
        <v>878.2138524324298</v>
      </c>
      <c r="P14" s="35">
        <v>66.794002386494185</v>
      </c>
      <c r="Q14" s="35">
        <v>151.62065164687544</v>
      </c>
      <c r="R14" s="35">
        <v>22.455180239634519</v>
      </c>
      <c r="S14" s="35">
        <v>64.280508853390742</v>
      </c>
      <c r="T14" s="35">
        <v>196.5551261856404</v>
      </c>
      <c r="U14" s="35">
        <v>21.818052492347171</v>
      </c>
      <c r="V14" s="35">
        <v>27.012577528242719</v>
      </c>
      <c r="W14" s="35">
        <v>34.239838218694764</v>
      </c>
      <c r="X14" s="35">
        <v>14.025142367756231</v>
      </c>
      <c r="Y14" s="35">
        <v>45.336747364668369</v>
      </c>
      <c r="Z14" s="35">
        <v>82.621822958025476</v>
      </c>
      <c r="AA14" s="35">
        <v>54.286817697790021</v>
      </c>
      <c r="AB14" s="35">
        <v>72.472534820839769</v>
      </c>
      <c r="AC14" s="35">
        <v>38.153805147736122</v>
      </c>
      <c r="AD14" s="35">
        <v>10.976805774858212</v>
      </c>
      <c r="AE14" s="35">
        <v>54.853158179538632</v>
      </c>
      <c r="AF14" s="35">
        <v>15.959546874218471</v>
      </c>
      <c r="AG14" s="35">
        <v>2667.3137075881909</v>
      </c>
      <c r="AH14" s="35">
        <v>61.509023023120243</v>
      </c>
      <c r="AI14" s="35">
        <v>66.712844866803209</v>
      </c>
      <c r="AJ14" s="35">
        <v>62.905779402028969</v>
      </c>
      <c r="AK14" s="35">
        <v>23.111189550660011</v>
      </c>
      <c r="AL14" s="35">
        <v>383.14311135547359</v>
      </c>
      <c r="AM14" s="35">
        <v>54.077401088379574</v>
      </c>
      <c r="AN14" s="35">
        <v>10.788179830827875</v>
      </c>
      <c r="AO14" s="35">
        <v>1113.8055084859877</v>
      </c>
      <c r="AP14" s="35">
        <v>62.677888649562668</v>
      </c>
      <c r="AQ14" s="35">
        <v>47.060390133874328</v>
      </c>
      <c r="AR14" s="35">
        <v>1885.7913163867177</v>
      </c>
      <c r="AS14" s="35">
        <v>51.979657710949922</v>
      </c>
      <c r="AT14" s="35">
        <v>69.321305997190208</v>
      </c>
      <c r="AU14" s="35">
        <v>31.922344628538944</v>
      </c>
      <c r="AV14" s="35">
        <v>23.769181091567084</v>
      </c>
      <c r="AW14" s="35">
        <v>23.334027686401459</v>
      </c>
      <c r="AX14" s="35">
        <v>31.373094212882023</v>
      </c>
      <c r="AY14" s="35">
        <v>8.3754690929305493</v>
      </c>
      <c r="AZ14" s="35">
        <v>240.07508042046021</v>
      </c>
      <c r="BA14" s="35">
        <v>45.94247103083999</v>
      </c>
      <c r="BB14" s="35">
        <v>12.939350359241065</v>
      </c>
      <c r="BC14" s="35">
        <v>220.29979906541638</v>
      </c>
      <c r="BD14" s="35">
        <v>45.508311504668001</v>
      </c>
      <c r="BE14" s="35">
        <v>30.81344590359604</v>
      </c>
      <c r="BF14" s="35">
        <v>41.556979927930918</v>
      </c>
      <c r="BG14" s="35">
        <v>31.491710170409398</v>
      </c>
      <c r="BH14" s="35">
        <v>13.563537094785497</v>
      </c>
      <c r="BI14" s="35">
        <v>9.149407513025432</v>
      </c>
      <c r="BJ14" s="35">
        <v>11.271054648912532</v>
      </c>
      <c r="BK14" s="35">
        <v>31.248603554162329</v>
      </c>
      <c r="BL14" s="35">
        <v>15.382032226728438</v>
      </c>
      <c r="BM14" s="35">
        <v>31.632414113947789</v>
      </c>
      <c r="BN14" s="35">
        <v>12.457391800399186</v>
      </c>
      <c r="BO14" s="35">
        <v>18.50827729999293</v>
      </c>
      <c r="BP14" s="35">
        <v>73.352378295354399</v>
      </c>
      <c r="BQ14" s="35">
        <v>57.294839676430769</v>
      </c>
      <c r="BR14" s="35">
        <v>44.884305979990842</v>
      </c>
      <c r="BS14" s="35">
        <v>54.321194102693859</v>
      </c>
      <c r="BT14" s="35">
        <v>68.688043842092569</v>
      </c>
      <c r="BU14" s="35">
        <v>43.544699678348536</v>
      </c>
      <c r="BV14" s="35">
        <v>78.23043156136751</v>
      </c>
      <c r="BW14" s="35">
        <v>78.743915614050906</v>
      </c>
      <c r="BX14" s="35">
        <v>44.940099707649026</v>
      </c>
      <c r="BY14" s="35">
        <v>123.16726933526635</v>
      </c>
      <c r="BZ14" s="35">
        <v>41.299237584302404</v>
      </c>
      <c r="CA14" s="35">
        <v>38.547789580975774</v>
      </c>
      <c r="CB14" s="35">
        <v>61.830904432051057</v>
      </c>
      <c r="CC14" s="35">
        <v>1380.6098956046301</v>
      </c>
      <c r="CD14" s="35">
        <v>6173.79</v>
      </c>
      <c r="CE14" s="105"/>
    </row>
    <row r="15" spans="1:83" s="2" customFormat="1" ht="24.75" customHeight="1" thickBot="1">
      <c r="A15" s="27">
        <v>5</v>
      </c>
      <c r="B15" s="27" t="s">
        <v>90</v>
      </c>
      <c r="C15" s="29">
        <v>1329.9212352141217</v>
      </c>
      <c r="D15" s="29">
        <v>1288.4016331087298</v>
      </c>
      <c r="E15" s="29">
        <v>578.65135538546747</v>
      </c>
      <c r="F15" s="29">
        <v>1691.5180359803387</v>
      </c>
      <c r="G15" s="29">
        <v>1365.5740559170035</v>
      </c>
      <c r="H15" s="29">
        <v>957.64243303503872</v>
      </c>
      <c r="I15" s="29">
        <v>1964.7570181108208</v>
      </c>
      <c r="J15" s="29">
        <v>1646.1402089587466</v>
      </c>
      <c r="K15" s="29">
        <v>5678.2756045991191</v>
      </c>
      <c r="L15" s="29">
        <v>328.76358526118548</v>
      </c>
      <c r="M15" s="29">
        <v>2157.3685015185915</v>
      </c>
      <c r="N15" s="29">
        <v>838.9781725239003</v>
      </c>
      <c r="O15" s="29">
        <v>8627.7082858712311</v>
      </c>
      <c r="P15" s="29">
        <v>1672.1505139881317</v>
      </c>
      <c r="Q15" s="29">
        <v>1795.6616565815568</v>
      </c>
      <c r="R15" s="29">
        <v>342.55508626623174</v>
      </c>
      <c r="S15" s="29">
        <v>652.04549093393825</v>
      </c>
      <c r="T15" s="29">
        <v>5028.5623440255495</v>
      </c>
      <c r="U15" s="29">
        <v>439.6501305679248</v>
      </c>
      <c r="V15" s="29">
        <v>114.12180574973647</v>
      </c>
      <c r="W15" s="29">
        <v>651.30183951412175</v>
      </c>
      <c r="X15" s="29">
        <v>75.495090836098484</v>
      </c>
      <c r="Y15" s="29">
        <v>1358.8102422128829</v>
      </c>
      <c r="Z15" s="29">
        <v>2216.925796257583</v>
      </c>
      <c r="AA15" s="29">
        <v>804.72464356073169</v>
      </c>
      <c r="AB15" s="29">
        <v>634.79743065297021</v>
      </c>
      <c r="AC15" s="29">
        <v>247.66885501771387</v>
      </c>
      <c r="AD15" s="29">
        <v>162.68208458048537</v>
      </c>
      <c r="AE15" s="29">
        <v>694.37455466546908</v>
      </c>
      <c r="AF15" s="29">
        <v>204.60228736451751</v>
      </c>
      <c r="AG15" s="29">
        <v>45549.829978259928</v>
      </c>
      <c r="AH15" s="29">
        <v>651.10560511535391</v>
      </c>
      <c r="AI15" s="29">
        <v>793.60464538713336</v>
      </c>
      <c r="AJ15" s="29">
        <v>791.33341131936834</v>
      </c>
      <c r="AK15" s="29">
        <v>432.32696628081561</v>
      </c>
      <c r="AL15" s="29">
        <v>7635.047713874048</v>
      </c>
      <c r="AM15" s="29">
        <v>752.54183694294579</v>
      </c>
      <c r="AN15" s="29">
        <v>231.06778816940789</v>
      </c>
      <c r="AO15" s="29">
        <v>2785.6298278562772</v>
      </c>
      <c r="AP15" s="29">
        <v>783.80118199045876</v>
      </c>
      <c r="AQ15" s="29">
        <v>369.18740186957848</v>
      </c>
      <c r="AR15" s="29">
        <v>15225.646378805388</v>
      </c>
      <c r="AS15" s="29">
        <v>735.00047688905397</v>
      </c>
      <c r="AT15" s="29">
        <v>577.68006157630532</v>
      </c>
      <c r="AU15" s="29">
        <v>186.96859635293342</v>
      </c>
      <c r="AV15" s="29">
        <v>226.62251884348373</v>
      </c>
      <c r="AW15" s="29">
        <v>216.24004545464743</v>
      </c>
      <c r="AX15" s="29">
        <v>410.01267187003913</v>
      </c>
      <c r="AY15" s="29">
        <v>80.464983437546579</v>
      </c>
      <c r="AZ15" s="29">
        <v>2432.9893544240094</v>
      </c>
      <c r="BA15" s="29">
        <v>284.17436432559612</v>
      </c>
      <c r="BB15" s="29">
        <v>541.48483422468246</v>
      </c>
      <c r="BC15" s="29">
        <v>4591.4044839367607</v>
      </c>
      <c r="BD15" s="29">
        <v>235.46262003154672</v>
      </c>
      <c r="BE15" s="29">
        <v>270.40863165406955</v>
      </c>
      <c r="BF15" s="29">
        <v>621.58991376788254</v>
      </c>
      <c r="BG15" s="29">
        <v>465.1368101064474</v>
      </c>
      <c r="BH15" s="29">
        <v>158.3760146204045</v>
      </c>
      <c r="BI15" s="29">
        <v>105.64803429473774</v>
      </c>
      <c r="BJ15" s="29">
        <v>112.9588080183443</v>
      </c>
      <c r="BK15" s="29">
        <v>281.71304973496541</v>
      </c>
      <c r="BL15" s="29">
        <v>479.04549670685077</v>
      </c>
      <c r="BM15" s="29">
        <v>437.07466311589866</v>
      </c>
      <c r="BN15" s="29">
        <v>102.88327193460594</v>
      </c>
      <c r="BO15" s="29">
        <v>634.87168559703855</v>
      </c>
      <c r="BP15" s="29">
        <v>951.05786436155711</v>
      </c>
      <c r="BQ15" s="29">
        <v>856.93828007492539</v>
      </c>
      <c r="BR15" s="29">
        <v>255.29555352971892</v>
      </c>
      <c r="BS15" s="29">
        <v>1054.6118960013407</v>
      </c>
      <c r="BT15" s="29">
        <v>626.32243632894767</v>
      </c>
      <c r="BU15" s="29">
        <v>412.90192104806601</v>
      </c>
      <c r="BV15" s="29">
        <v>771.95260600005042</v>
      </c>
      <c r="BW15" s="29">
        <v>323.12000131152928</v>
      </c>
      <c r="BX15" s="29">
        <v>160.03920765178913</v>
      </c>
      <c r="BY15" s="29">
        <v>1374.7140305861469</v>
      </c>
      <c r="BZ15" s="29">
        <v>333.7762396831472</v>
      </c>
      <c r="CA15" s="29">
        <v>919.17353864571987</v>
      </c>
      <c r="CB15" s="29">
        <v>334.78803121790224</v>
      </c>
      <c r="CC15" s="29">
        <v>17696.924288510672</v>
      </c>
      <c r="CD15" s="29">
        <v>80905.39</v>
      </c>
      <c r="CE15" s="105"/>
    </row>
    <row r="16" spans="1:83" s="2" customFormat="1" ht="34.5" customHeight="1" thickBot="1">
      <c r="A16" s="67" t="s">
        <v>112</v>
      </c>
      <c r="B16" s="80" t="s">
        <v>91</v>
      </c>
      <c r="C16" s="68">
        <v>2307.0574629653343</v>
      </c>
      <c r="D16" s="68">
        <v>2308.9618561730035</v>
      </c>
      <c r="E16" s="68">
        <v>881.67565794398683</v>
      </c>
      <c r="F16" s="68">
        <v>3191.3823142468168</v>
      </c>
      <c r="G16" s="68">
        <v>3905.4965549099038</v>
      </c>
      <c r="H16" s="68">
        <v>1203.7025303624669</v>
      </c>
      <c r="I16" s="68">
        <v>2805.4412307001535</v>
      </c>
      <c r="J16" s="68">
        <v>2978.3807471668506</v>
      </c>
      <c r="K16" s="68">
        <v>7905.9322349323202</v>
      </c>
      <c r="L16" s="68">
        <v>649.79550952985846</v>
      </c>
      <c r="M16" s="68">
        <v>7193.2699119884619</v>
      </c>
      <c r="N16" s="68">
        <v>1063.3147552156445</v>
      </c>
      <c r="O16" s="68">
        <v>23069.926463004405</v>
      </c>
      <c r="P16" s="68">
        <v>3042.2350622049739</v>
      </c>
      <c r="Q16" s="68">
        <v>3007.5683521480141</v>
      </c>
      <c r="R16" s="68">
        <v>677.91365958751726</v>
      </c>
      <c r="S16" s="68">
        <v>1757.5792179491757</v>
      </c>
      <c r="T16" s="68">
        <v>8252.2360480055104</v>
      </c>
      <c r="U16" s="68">
        <v>1290.9017343005773</v>
      </c>
      <c r="V16" s="68">
        <v>319.2379669418462</v>
      </c>
      <c r="W16" s="68">
        <v>787.09278081189973</v>
      </c>
      <c r="X16" s="68">
        <v>313.61902716882679</v>
      </c>
      <c r="Y16" s="68">
        <v>2036.1931681139404</v>
      </c>
      <c r="Z16" s="68">
        <v>4128.1860700184443</v>
      </c>
      <c r="AA16" s="68">
        <v>1268.1592131732621</v>
      </c>
      <c r="AB16" s="68">
        <v>1450.6124786268758</v>
      </c>
      <c r="AC16" s="68">
        <v>559.27552257465152</v>
      </c>
      <c r="AD16" s="68">
        <v>698.61363044883205</v>
      </c>
      <c r="AE16" s="68">
        <v>852.89124807297173</v>
      </c>
      <c r="AF16" s="68">
        <v>431.42961512967537</v>
      </c>
      <c r="AG16" s="68">
        <v>90338.082024416188</v>
      </c>
      <c r="AH16" s="68">
        <v>1531.3912870939057</v>
      </c>
      <c r="AI16" s="68">
        <v>1571.3494077703413</v>
      </c>
      <c r="AJ16" s="68">
        <v>1362.2098067666225</v>
      </c>
      <c r="AK16" s="68">
        <v>1350.1759789671405</v>
      </c>
      <c r="AL16" s="68">
        <v>9994.2680430024193</v>
      </c>
      <c r="AM16" s="68">
        <v>1147.0517699655766</v>
      </c>
      <c r="AN16" s="68">
        <v>801.37340987193727</v>
      </c>
      <c r="AO16" s="68">
        <v>7247.5431464413168</v>
      </c>
      <c r="AP16" s="68">
        <v>1359.0140335446672</v>
      </c>
      <c r="AQ16" s="68">
        <v>981.83804617060878</v>
      </c>
      <c r="AR16" s="68">
        <v>27346.214929594538</v>
      </c>
      <c r="AS16" s="68">
        <v>872.40197748124342</v>
      </c>
      <c r="AT16" s="68">
        <v>1337.7354670728446</v>
      </c>
      <c r="AU16" s="68">
        <v>300.616685231985</v>
      </c>
      <c r="AV16" s="68">
        <v>396.79317987735749</v>
      </c>
      <c r="AW16" s="68">
        <v>271.89722548734881</v>
      </c>
      <c r="AX16" s="68">
        <v>487.75523995636883</v>
      </c>
      <c r="AY16" s="68">
        <v>151.19459869227541</v>
      </c>
      <c r="AZ16" s="68">
        <v>3818.3943737994232</v>
      </c>
      <c r="BA16" s="68">
        <v>445.3520687059281</v>
      </c>
      <c r="BB16" s="68">
        <v>728.16456482187391</v>
      </c>
      <c r="BC16" s="68">
        <v>7954.1332774130587</v>
      </c>
      <c r="BD16" s="68">
        <v>653.69237442878784</v>
      </c>
      <c r="BE16" s="68">
        <v>780.20109417973254</v>
      </c>
      <c r="BF16" s="68">
        <v>1983.317006955288</v>
      </c>
      <c r="BG16" s="68">
        <v>627.58653246855533</v>
      </c>
      <c r="BH16" s="68">
        <v>423.60561567997593</v>
      </c>
      <c r="BI16" s="68">
        <v>193.76441366107724</v>
      </c>
      <c r="BJ16" s="68">
        <v>468.68324373604497</v>
      </c>
      <c r="BK16" s="68">
        <v>854.14398091574617</v>
      </c>
      <c r="BL16" s="68">
        <v>658.53657502704129</v>
      </c>
      <c r="BM16" s="68">
        <v>716.40718139803425</v>
      </c>
      <c r="BN16" s="68">
        <v>336.34910155718103</v>
      </c>
      <c r="BO16" s="68">
        <v>860.65907423431463</v>
      </c>
      <c r="BP16" s="68">
        <v>1693.3643632699529</v>
      </c>
      <c r="BQ16" s="68">
        <v>1399.2104971238391</v>
      </c>
      <c r="BR16" s="68">
        <v>552.86153094353813</v>
      </c>
      <c r="BS16" s="68">
        <v>1265.436020540513</v>
      </c>
      <c r="BT16" s="68">
        <v>1473.3822763158619</v>
      </c>
      <c r="BU16" s="68">
        <v>913.62744678376362</v>
      </c>
      <c r="BV16" s="68">
        <v>1448.6842269778931</v>
      </c>
      <c r="BW16" s="68">
        <v>1138.4881345540234</v>
      </c>
      <c r="BX16" s="68">
        <v>675.37842054039652</v>
      </c>
      <c r="BY16" s="68">
        <v>2645.2487759199612</v>
      </c>
      <c r="BZ16" s="68">
        <v>967.62251880656424</v>
      </c>
      <c r="CA16" s="68">
        <v>1399.7218946899561</v>
      </c>
      <c r="CB16" s="68">
        <v>1513.2864605409434</v>
      </c>
      <c r="CC16" s="68">
        <v>34770.908672189849</v>
      </c>
      <c r="CD16" s="68">
        <v>156273.59999999998</v>
      </c>
      <c r="CE16" s="105"/>
    </row>
    <row r="17" spans="1:83" s="2" customFormat="1" ht="24.75" customHeight="1">
      <c r="A17" s="18">
        <v>6</v>
      </c>
      <c r="B17" s="18" t="s">
        <v>92</v>
      </c>
      <c r="C17" s="19">
        <v>1438.9769911121437</v>
      </c>
      <c r="D17" s="19">
        <v>1384.6527116832835</v>
      </c>
      <c r="E17" s="19">
        <v>583.53178995186147</v>
      </c>
      <c r="F17" s="19">
        <v>1511.1331311637193</v>
      </c>
      <c r="G17" s="19">
        <v>1484.7831104765364</v>
      </c>
      <c r="H17" s="19">
        <v>669.62867172824588</v>
      </c>
      <c r="I17" s="19">
        <v>762.9561617080758</v>
      </c>
      <c r="J17" s="19">
        <v>972.78423486647171</v>
      </c>
      <c r="K17" s="19">
        <v>1679.6025160241875</v>
      </c>
      <c r="L17" s="19">
        <v>691.96984702326142</v>
      </c>
      <c r="M17" s="19">
        <v>1903.8060495143498</v>
      </c>
      <c r="N17" s="19">
        <v>323.17820314201805</v>
      </c>
      <c r="O17" s="19">
        <v>3570.4263582016406</v>
      </c>
      <c r="P17" s="19">
        <v>1739.3411505039321</v>
      </c>
      <c r="Q17" s="19">
        <v>1378.6302508205836</v>
      </c>
      <c r="R17" s="19">
        <v>649.10907787662973</v>
      </c>
      <c r="S17" s="19">
        <v>1045.2083468863523</v>
      </c>
      <c r="T17" s="19">
        <v>1754.6698892112306</v>
      </c>
      <c r="U17" s="19">
        <v>810.23325420884828</v>
      </c>
      <c r="V17" s="19">
        <v>732.11492892021636</v>
      </c>
      <c r="W17" s="19">
        <v>643.97633759595408</v>
      </c>
      <c r="X17" s="19">
        <v>566.19166500075653</v>
      </c>
      <c r="Y17" s="19">
        <v>1039.1580677936138</v>
      </c>
      <c r="Z17" s="19">
        <v>2069.4925300281293</v>
      </c>
      <c r="AA17" s="19">
        <v>901.14587658044331</v>
      </c>
      <c r="AB17" s="19">
        <v>1148.1401752119737</v>
      </c>
      <c r="AC17" s="19">
        <v>481.34793683932531</v>
      </c>
      <c r="AD17" s="19">
        <v>514.28088033811252</v>
      </c>
      <c r="AE17" s="19">
        <v>435.51703627803937</v>
      </c>
      <c r="AF17" s="19">
        <v>401.96628334666099</v>
      </c>
      <c r="AG17" s="19">
        <v>33287.953463525104</v>
      </c>
      <c r="AH17" s="19">
        <v>1714.6517431702669</v>
      </c>
      <c r="AI17" s="19">
        <v>1291.321249681358</v>
      </c>
      <c r="AJ17" s="19">
        <v>1011.7498011345093</v>
      </c>
      <c r="AK17" s="19">
        <v>972.17148467082518</v>
      </c>
      <c r="AL17" s="19">
        <v>1074.4726344081398</v>
      </c>
      <c r="AM17" s="19">
        <v>470.26594472889695</v>
      </c>
      <c r="AN17" s="19">
        <v>551.07595671878664</v>
      </c>
      <c r="AO17" s="19">
        <v>1276.3616673126851</v>
      </c>
      <c r="AP17" s="19">
        <v>715.79019278135911</v>
      </c>
      <c r="AQ17" s="19">
        <v>806.81102080041489</v>
      </c>
      <c r="AR17" s="19">
        <v>9884.6716954072417</v>
      </c>
      <c r="AS17" s="19">
        <v>564.40288536502169</v>
      </c>
      <c r="AT17" s="19">
        <v>780.93516244138925</v>
      </c>
      <c r="AU17" s="19">
        <v>552.98437092506208</v>
      </c>
      <c r="AV17" s="19">
        <v>413.75872361396068</v>
      </c>
      <c r="AW17" s="19">
        <v>420.15640962927387</v>
      </c>
      <c r="AX17" s="19">
        <v>472.09391581787133</v>
      </c>
      <c r="AY17" s="19">
        <v>260.30431498319734</v>
      </c>
      <c r="AZ17" s="19">
        <v>3464.6357827757765</v>
      </c>
      <c r="BA17" s="19">
        <v>477.58735333339496</v>
      </c>
      <c r="BB17" s="19">
        <v>319.14148477221306</v>
      </c>
      <c r="BC17" s="19">
        <v>1582.8313569309037</v>
      </c>
      <c r="BD17" s="19">
        <v>612.59752062217069</v>
      </c>
      <c r="BE17" s="19">
        <v>560.79079573945717</v>
      </c>
      <c r="BF17" s="19">
        <v>824.95577683588056</v>
      </c>
      <c r="BG17" s="19">
        <v>471.02960595932115</v>
      </c>
      <c r="BH17" s="19">
        <v>795.0735537699818</v>
      </c>
      <c r="BI17" s="19">
        <v>256.03135000400687</v>
      </c>
      <c r="BJ17" s="19">
        <v>532.32684131815779</v>
      </c>
      <c r="BK17" s="19">
        <v>959.92988751339988</v>
      </c>
      <c r="BL17" s="19">
        <v>549.39474036065531</v>
      </c>
      <c r="BM17" s="19">
        <v>565.69115017664842</v>
      </c>
      <c r="BN17" s="19">
        <v>342.09633464737038</v>
      </c>
      <c r="BO17" s="19">
        <v>598.80940906645492</v>
      </c>
      <c r="BP17" s="19">
        <v>773.14290666573174</v>
      </c>
      <c r="BQ17" s="19">
        <v>748.1650590110537</v>
      </c>
      <c r="BR17" s="19">
        <v>532.29184960070052</v>
      </c>
      <c r="BS17" s="19">
        <v>815.51096694380931</v>
      </c>
      <c r="BT17" s="19">
        <v>525.05231530696221</v>
      </c>
      <c r="BU17" s="19">
        <v>627.76490929347597</v>
      </c>
      <c r="BV17" s="19">
        <v>878.69609062408347</v>
      </c>
      <c r="BW17" s="19">
        <v>808.0821785232115</v>
      </c>
      <c r="BX17" s="19">
        <v>447.33928987099301</v>
      </c>
      <c r="BY17" s="19">
        <v>641.24694367326174</v>
      </c>
      <c r="BZ17" s="19">
        <v>297.0643194408006</v>
      </c>
      <c r="CA17" s="19">
        <v>542.57695757114027</v>
      </c>
      <c r="CB17" s="19">
        <v>1026.558110716644</v>
      </c>
      <c r="CC17" s="69">
        <v>18111.779058291886</v>
      </c>
      <c r="CD17" s="19">
        <v>64749.04</v>
      </c>
      <c r="CE17" s="105"/>
    </row>
    <row r="18" spans="1:83" s="2" customFormat="1" ht="42" customHeight="1">
      <c r="A18" s="76">
        <v>7</v>
      </c>
      <c r="B18" s="78" t="s">
        <v>93</v>
      </c>
      <c r="C18" s="35">
        <v>533.7191764327323</v>
      </c>
      <c r="D18" s="35">
        <v>337.5109000585141</v>
      </c>
      <c r="E18" s="35">
        <v>161.33263729658353</v>
      </c>
      <c r="F18" s="35">
        <v>585.42782661802903</v>
      </c>
      <c r="G18" s="35">
        <v>490.22266882300903</v>
      </c>
      <c r="H18" s="35">
        <v>317.07744663517866</v>
      </c>
      <c r="I18" s="35">
        <v>273.67700045409487</v>
      </c>
      <c r="J18" s="35">
        <v>263.42309464964819</v>
      </c>
      <c r="K18" s="35">
        <v>810.47457384387087</v>
      </c>
      <c r="L18" s="35">
        <v>276.55942917834818</v>
      </c>
      <c r="M18" s="35">
        <v>805.81803999027898</v>
      </c>
      <c r="N18" s="35">
        <v>347.49568823247915</v>
      </c>
      <c r="O18" s="35">
        <v>4024.0601705305235</v>
      </c>
      <c r="P18" s="35">
        <v>545.72098449383657</v>
      </c>
      <c r="Q18" s="35">
        <v>500.10524108382936</v>
      </c>
      <c r="R18" s="35">
        <v>249.65780555101952</v>
      </c>
      <c r="S18" s="35">
        <v>601.64030654748376</v>
      </c>
      <c r="T18" s="35">
        <v>1458.4411798952679</v>
      </c>
      <c r="U18" s="35">
        <v>375.14540041984463</v>
      </c>
      <c r="V18" s="35">
        <v>190.45609163623857</v>
      </c>
      <c r="W18" s="35">
        <v>175.88450703724504</v>
      </c>
      <c r="X18" s="35">
        <v>201.56703105850747</v>
      </c>
      <c r="Y18" s="35">
        <v>360.04400461784508</v>
      </c>
      <c r="Z18" s="35">
        <v>904.32459336121849</v>
      </c>
      <c r="AA18" s="35">
        <v>248.82119515810129</v>
      </c>
      <c r="AB18" s="35">
        <v>256.97169948004</v>
      </c>
      <c r="AC18" s="35">
        <v>249.61471830143972</v>
      </c>
      <c r="AD18" s="35">
        <v>120.97990829728194</v>
      </c>
      <c r="AE18" s="35">
        <v>243.81074886092094</v>
      </c>
      <c r="AF18" s="35">
        <v>128.75419971794048</v>
      </c>
      <c r="AG18" s="35">
        <v>16038.73826826135</v>
      </c>
      <c r="AH18" s="35">
        <v>365.09060392382986</v>
      </c>
      <c r="AI18" s="35">
        <v>552.8050218723331</v>
      </c>
      <c r="AJ18" s="35">
        <v>352.71039402386089</v>
      </c>
      <c r="AK18" s="35">
        <v>557.84097145092949</v>
      </c>
      <c r="AL18" s="35">
        <v>1618.7060921128482</v>
      </c>
      <c r="AM18" s="35">
        <v>328.17831032105892</v>
      </c>
      <c r="AN18" s="35">
        <v>485.20131943121532</v>
      </c>
      <c r="AO18" s="35">
        <v>1213.4948517640382</v>
      </c>
      <c r="AP18" s="35">
        <v>252.14442048779475</v>
      </c>
      <c r="AQ18" s="35">
        <v>391.69542709563837</v>
      </c>
      <c r="AR18" s="35">
        <v>6117.867412483547</v>
      </c>
      <c r="AS18" s="35">
        <v>207.49204329632036</v>
      </c>
      <c r="AT18" s="35">
        <v>645.54336186822275</v>
      </c>
      <c r="AU18" s="35">
        <v>199.7297824143335</v>
      </c>
      <c r="AV18" s="35">
        <v>159.40597293740484</v>
      </c>
      <c r="AW18" s="35">
        <v>183.32644648935025</v>
      </c>
      <c r="AX18" s="35">
        <v>191.74671835626631</v>
      </c>
      <c r="AY18" s="35">
        <v>163.78423058775149</v>
      </c>
      <c r="AZ18" s="35">
        <v>1751.0285559496492</v>
      </c>
      <c r="BA18" s="35">
        <v>314.66596281985755</v>
      </c>
      <c r="BB18" s="35">
        <v>141.9468708367439</v>
      </c>
      <c r="BC18" s="35">
        <v>1406.3026551529135</v>
      </c>
      <c r="BD18" s="35">
        <v>539.46608556014257</v>
      </c>
      <c r="BE18" s="35">
        <v>197.71336721210824</v>
      </c>
      <c r="BF18" s="35">
        <v>252.58346667890115</v>
      </c>
      <c r="BG18" s="35">
        <v>224.19910530520804</v>
      </c>
      <c r="BH18" s="35">
        <v>211.12501137474288</v>
      </c>
      <c r="BI18" s="35">
        <v>29.233012144885656</v>
      </c>
      <c r="BJ18" s="35">
        <v>144.86626341218354</v>
      </c>
      <c r="BK18" s="35">
        <v>391.91619462667131</v>
      </c>
      <c r="BL18" s="35">
        <v>157.18470914839025</v>
      </c>
      <c r="BM18" s="35">
        <v>430.16248737235503</v>
      </c>
      <c r="BN18" s="35">
        <v>100.40424870953944</v>
      </c>
      <c r="BO18" s="35">
        <v>163.1729025761293</v>
      </c>
      <c r="BP18" s="35">
        <v>530.26652563426137</v>
      </c>
      <c r="BQ18" s="35">
        <v>302.22154380179973</v>
      </c>
      <c r="BR18" s="35">
        <v>313.24454479561444</v>
      </c>
      <c r="BS18" s="35">
        <v>431.00987194711149</v>
      </c>
      <c r="BT18" s="35">
        <v>275.56787952723204</v>
      </c>
      <c r="BU18" s="35">
        <v>283.17843765073775</v>
      </c>
      <c r="BV18" s="35">
        <v>495.61693271510376</v>
      </c>
      <c r="BW18" s="35">
        <v>368.97419145975073</v>
      </c>
      <c r="BX18" s="35">
        <v>305.19346898551066</v>
      </c>
      <c r="BY18" s="35">
        <v>1481.3970107212645</v>
      </c>
      <c r="BZ18" s="35">
        <v>196.60833884872773</v>
      </c>
      <c r="CA18" s="35">
        <v>426.11223511092282</v>
      </c>
      <c r="CB18" s="35">
        <v>368.69243917664011</v>
      </c>
      <c r="CC18" s="35">
        <v>10483.025763305448</v>
      </c>
      <c r="CD18" s="35">
        <v>34390.659999999996</v>
      </c>
      <c r="CE18" s="105"/>
    </row>
    <row r="19" spans="1:83" ht="24.75" customHeight="1">
      <c r="A19" s="76">
        <v>7.1</v>
      </c>
      <c r="B19" s="79" t="s">
        <v>94</v>
      </c>
      <c r="C19" s="24">
        <v>136.65814744801511</v>
      </c>
      <c r="D19" s="24">
        <v>52.251644612476362</v>
      </c>
      <c r="E19" s="24">
        <v>33.159697542533081</v>
      </c>
      <c r="F19" s="24">
        <v>189.91463137996217</v>
      </c>
      <c r="G19" s="24">
        <v>196.94850661625708</v>
      </c>
      <c r="H19" s="24">
        <v>111.53716446124763</v>
      </c>
      <c r="I19" s="24">
        <v>74.358109640831742</v>
      </c>
      <c r="J19" s="24">
        <v>92.44521739130434</v>
      </c>
      <c r="K19" s="24">
        <v>56.271001890359166</v>
      </c>
      <c r="L19" s="24">
        <v>47.227448015122867</v>
      </c>
      <c r="M19" s="24">
        <v>85.41134215500945</v>
      </c>
      <c r="N19" s="24">
        <v>67.324234404536853</v>
      </c>
      <c r="O19" s="24">
        <v>36.174215500945174</v>
      </c>
      <c r="P19" s="24">
        <v>112.54200378071833</v>
      </c>
      <c r="Q19" s="24">
        <v>83.401663516068041</v>
      </c>
      <c r="R19" s="24">
        <v>87.421020793950845</v>
      </c>
      <c r="S19" s="24">
        <v>174.84204158790169</v>
      </c>
      <c r="T19" s="24">
        <v>232.11788279773154</v>
      </c>
      <c r="U19" s="24">
        <v>64.309716446124753</v>
      </c>
      <c r="V19" s="24">
        <v>53.256483931947066</v>
      </c>
      <c r="W19" s="24">
        <v>94.454896030245735</v>
      </c>
      <c r="X19" s="24">
        <v>53.256483931947066</v>
      </c>
      <c r="Y19" s="24">
        <v>68.329073724007557</v>
      </c>
      <c r="Z19" s="24">
        <v>184.89043478260868</v>
      </c>
      <c r="AA19" s="24">
        <v>132.63879017013232</v>
      </c>
      <c r="AB19" s="24">
        <v>106.51296786389413</v>
      </c>
      <c r="AC19" s="24">
        <v>102.49361058601133</v>
      </c>
      <c r="AD19" s="24">
        <v>43.20809073724007</v>
      </c>
      <c r="AE19" s="24">
        <v>56.271001890359166</v>
      </c>
      <c r="AF19" s="24">
        <v>31.150018903591675</v>
      </c>
      <c r="AG19" s="24">
        <v>2860.777542533081</v>
      </c>
      <c r="AH19" s="24">
        <v>168.81300567107749</v>
      </c>
      <c r="AI19" s="24">
        <v>229.10336483931945</v>
      </c>
      <c r="AJ19" s="24">
        <v>169.81784499054817</v>
      </c>
      <c r="AK19" s="24">
        <v>150.72589792060489</v>
      </c>
      <c r="AL19" s="24">
        <v>188.90979206049147</v>
      </c>
      <c r="AM19" s="24">
        <v>148.71621928166348</v>
      </c>
      <c r="AN19" s="24">
        <v>191.92431001890358</v>
      </c>
      <c r="AO19" s="24">
        <v>191.92431001890358</v>
      </c>
      <c r="AP19" s="24">
        <v>88.42586011342155</v>
      </c>
      <c r="AQ19" s="24">
        <v>131.63395085066159</v>
      </c>
      <c r="AR19" s="24">
        <v>1659.9945557655951</v>
      </c>
      <c r="AS19" s="24">
        <v>82.39682419659735</v>
      </c>
      <c r="AT19" s="24">
        <v>171.8275236294896</v>
      </c>
      <c r="AU19" s="24">
        <v>85.41134215500945</v>
      </c>
      <c r="AV19" s="24">
        <v>65.314555765595458</v>
      </c>
      <c r="AW19" s="24">
        <v>89.43069943289224</v>
      </c>
      <c r="AX19" s="24">
        <v>79.382306238185251</v>
      </c>
      <c r="AY19" s="24">
        <v>121.58555765595462</v>
      </c>
      <c r="AZ19" s="24">
        <v>695.34880907372394</v>
      </c>
      <c r="BA19" s="24">
        <v>140.6775047258979</v>
      </c>
      <c r="BB19" s="24">
        <v>63.304877126654056</v>
      </c>
      <c r="BC19" s="24">
        <v>413.99379962192813</v>
      </c>
      <c r="BD19" s="24">
        <v>116.56136105860112</v>
      </c>
      <c r="BE19" s="24">
        <v>65.314555765595458</v>
      </c>
      <c r="BF19" s="24">
        <v>105.50812854442343</v>
      </c>
      <c r="BG19" s="24">
        <v>109.52748582230623</v>
      </c>
      <c r="BH19" s="24">
        <v>77.372627599243842</v>
      </c>
      <c r="BI19" s="24">
        <v>0</v>
      </c>
      <c r="BJ19" s="24">
        <v>72.348431001890347</v>
      </c>
      <c r="BK19" s="24">
        <v>181.87591682419657</v>
      </c>
      <c r="BL19" s="24">
        <v>50.241965973534967</v>
      </c>
      <c r="BM19" s="24">
        <v>54.261323251417764</v>
      </c>
      <c r="BN19" s="24">
        <v>22.106465028355387</v>
      </c>
      <c r="BO19" s="24">
        <v>45.217769376181472</v>
      </c>
      <c r="BP19" s="24">
        <v>104.50328922495272</v>
      </c>
      <c r="BQ19" s="24">
        <v>177.8565595463138</v>
      </c>
      <c r="BR19" s="24">
        <v>111.53716446124763</v>
      </c>
      <c r="BS19" s="24">
        <v>66.319395085066162</v>
      </c>
      <c r="BT19" s="24">
        <v>104.50328922495272</v>
      </c>
      <c r="BU19" s="24">
        <v>114.55168241965973</v>
      </c>
      <c r="BV19" s="24">
        <v>234.12756143667292</v>
      </c>
      <c r="BW19" s="24">
        <v>193.93398865784496</v>
      </c>
      <c r="BX19" s="24">
        <v>191.92431001890358</v>
      </c>
      <c r="BY19" s="24">
        <v>122.59039697542532</v>
      </c>
      <c r="BZ19" s="24">
        <v>74.358109640831742</v>
      </c>
      <c r="CA19" s="24">
        <v>170.8226843100189</v>
      </c>
      <c r="CB19" s="24">
        <v>103.49844990548203</v>
      </c>
      <c r="CC19" s="24">
        <v>3288.8390926275988</v>
      </c>
      <c r="CD19" s="35">
        <v>8504.9599999999991</v>
      </c>
      <c r="CE19" s="105"/>
    </row>
    <row r="20" spans="1:83" ht="18.75">
      <c r="A20" s="76">
        <v>7.2</v>
      </c>
      <c r="B20" s="81" t="s">
        <v>95</v>
      </c>
      <c r="C20" s="24">
        <v>283.76558566495555</v>
      </c>
      <c r="D20" s="24">
        <v>180.43108108352223</v>
      </c>
      <c r="E20" s="24">
        <v>81.091456029038781</v>
      </c>
      <c r="F20" s="24">
        <v>249.798012439807</v>
      </c>
      <c r="G20" s="24">
        <v>228.89200282546463</v>
      </c>
      <c r="H20" s="24">
        <v>160.4215209780111</v>
      </c>
      <c r="I20" s="24">
        <v>141.89120187605704</v>
      </c>
      <c r="J20" s="24">
        <v>122.68330314092816</v>
      </c>
      <c r="K20" s="24">
        <v>534.48696329461779</v>
      </c>
      <c r="L20" s="24">
        <v>187.37760823769256</v>
      </c>
      <c r="M20" s="24">
        <v>555.27753201706287</v>
      </c>
      <c r="N20" s="24">
        <v>215.93107284687281</v>
      </c>
      <c r="O20" s="24">
        <v>734.55485800559882</v>
      </c>
      <c r="P20" s="24">
        <v>355.28900410383437</v>
      </c>
      <c r="Q20" s="24">
        <v>331.25578588764205</v>
      </c>
      <c r="R20" s="24">
        <v>104.55014807501446</v>
      </c>
      <c r="S20" s="24">
        <v>336.44536029788674</v>
      </c>
      <c r="T20" s="24">
        <v>969.59505458680633</v>
      </c>
      <c r="U20" s="24">
        <v>246.57202054661775</v>
      </c>
      <c r="V20" s="24">
        <v>77.079913438687385</v>
      </c>
      <c r="W20" s="24">
        <v>42.910599117827161</v>
      </c>
      <c r="X20" s="24">
        <v>113.93333243276143</v>
      </c>
      <c r="Y20" s="24">
        <v>227.65897108590715</v>
      </c>
      <c r="Z20" s="24">
        <v>574.80799528693126</v>
      </c>
      <c r="AA20" s="24">
        <v>68.51373300541897</v>
      </c>
      <c r="AB20" s="24">
        <v>108.61714291694472</v>
      </c>
      <c r="AC20" s="24">
        <v>111.10201460305014</v>
      </c>
      <c r="AD20" s="24">
        <v>64.321679277369782</v>
      </c>
      <c r="AE20" s="24">
        <v>149.82825221554344</v>
      </c>
      <c r="AF20" s="24">
        <v>69.182207096123975</v>
      </c>
      <c r="AG20" s="24">
        <v>7628.2654124139963</v>
      </c>
      <c r="AH20" s="24">
        <v>137.20552258964256</v>
      </c>
      <c r="AI20" s="24">
        <v>175.63640169550021</v>
      </c>
      <c r="AJ20" s="24">
        <v>138.85418731955903</v>
      </c>
      <c r="AK20" s="24">
        <v>376.01889045283167</v>
      </c>
      <c r="AL20" s="24">
        <v>1133.1716454411937</v>
      </c>
      <c r="AM20" s="24">
        <v>141.72019178177356</v>
      </c>
      <c r="AN20" s="24">
        <v>266.95936992373976</v>
      </c>
      <c r="AO20" s="24">
        <v>807.70301290313193</v>
      </c>
      <c r="AP20" s="24">
        <v>119.85767725378892</v>
      </c>
      <c r="AQ20" s="24">
        <v>213.13502557009105</v>
      </c>
      <c r="AR20" s="24">
        <v>3510.2619249312529</v>
      </c>
      <c r="AS20" s="24">
        <v>86.00068798555408</v>
      </c>
      <c r="AT20" s="24">
        <v>413.31266272591029</v>
      </c>
      <c r="AU20" s="24">
        <v>97.931378026960587</v>
      </c>
      <c r="AV20" s="24">
        <v>71.381902841946001</v>
      </c>
      <c r="AW20" s="24">
        <v>81.481614336426887</v>
      </c>
      <c r="AX20" s="24">
        <v>79.306458083874062</v>
      </c>
      <c r="AY20" s="24">
        <v>38.825398993905679</v>
      </c>
      <c r="AZ20" s="24">
        <v>868.24010299457757</v>
      </c>
      <c r="BA20" s="24">
        <v>145.71233825263116</v>
      </c>
      <c r="BB20" s="24">
        <v>65.465397136429615</v>
      </c>
      <c r="BC20" s="24">
        <v>859.21500859218349</v>
      </c>
      <c r="BD20" s="24">
        <v>380.44486974013051</v>
      </c>
      <c r="BE20" s="24">
        <v>105.38725640402035</v>
      </c>
      <c r="BF20" s="24">
        <v>117.10489062481014</v>
      </c>
      <c r="BG20" s="24">
        <v>90.843421500824547</v>
      </c>
      <c r="BH20" s="24">
        <v>106.07670393211848</v>
      </c>
      <c r="BI20" s="24">
        <v>23.562546509892965</v>
      </c>
      <c r="BJ20" s="24">
        <v>56.059210821200935</v>
      </c>
      <c r="BK20" s="24">
        <v>88.316041428119405</v>
      </c>
      <c r="BL20" s="24">
        <v>85.049574706170205</v>
      </c>
      <c r="BM20" s="24">
        <v>188.4957843186765</v>
      </c>
      <c r="BN20" s="24">
        <v>61.126950593584958</v>
      </c>
      <c r="BO20" s="24">
        <v>90.84752914152287</v>
      </c>
      <c r="BP20" s="24">
        <v>335.85474182507534</v>
      </c>
      <c r="BQ20" s="24">
        <v>93.519117114335302</v>
      </c>
      <c r="BR20" s="24">
        <v>161.71799773051208</v>
      </c>
      <c r="BS20" s="24">
        <v>294.48000922058105</v>
      </c>
      <c r="BT20" s="24">
        <v>134.8232871163014</v>
      </c>
      <c r="BU20" s="24">
        <v>120.13149537383548</v>
      </c>
      <c r="BV20" s="24">
        <v>199.3844241831903</v>
      </c>
      <c r="BW20" s="24">
        <v>108.57959056431656</v>
      </c>
      <c r="BX20" s="24">
        <v>91.755784093853933</v>
      </c>
      <c r="BY20" s="24">
        <v>1257.8834856304802</v>
      </c>
      <c r="BZ20" s="24">
        <v>100.16268465031692</v>
      </c>
      <c r="CA20" s="24">
        <v>231.42816988528384</v>
      </c>
      <c r="CB20" s="24">
        <v>232.594248569775</v>
      </c>
      <c r="CC20" s="24">
        <v>5826.0225596601722</v>
      </c>
      <c r="CD20" s="35">
        <v>17832.79</v>
      </c>
      <c r="CE20" s="105"/>
    </row>
    <row r="21" spans="1:83" ht="24.75" customHeight="1">
      <c r="A21" s="76">
        <v>7.3</v>
      </c>
      <c r="B21" s="79" t="s">
        <v>96</v>
      </c>
      <c r="C21" s="24">
        <v>25.345898447012779</v>
      </c>
      <c r="D21" s="24">
        <v>11.381782935219798</v>
      </c>
      <c r="E21" s="24">
        <v>5.1151744527985565</v>
      </c>
      <c r="F21" s="24">
        <v>18.653460518158614</v>
      </c>
      <c r="G21" s="24">
        <v>20.935929882850083</v>
      </c>
      <c r="H21" s="24">
        <v>14.674687970737661</v>
      </c>
      <c r="I21" s="24">
        <v>21.909603507826702</v>
      </c>
      <c r="J21" s="24">
        <v>11.138005580431047</v>
      </c>
      <c r="K21" s="24">
        <v>35.30797761260753</v>
      </c>
      <c r="L21" s="24">
        <v>5.8548902644224903</v>
      </c>
      <c r="M21" s="24">
        <v>25.065287264850504</v>
      </c>
      <c r="N21" s="24">
        <v>9.747604079744919</v>
      </c>
      <c r="O21" s="24">
        <v>20.868197187694197</v>
      </c>
      <c r="P21" s="24">
        <v>23.450054001752992</v>
      </c>
      <c r="Q21" s="24">
        <v>23.608267941467759</v>
      </c>
      <c r="R21" s="24">
        <v>4.1452370690165505</v>
      </c>
      <c r="S21" s="24">
        <v>10.648629620766656</v>
      </c>
      <c r="T21" s="24">
        <v>35.215897221252384</v>
      </c>
      <c r="U21" s="24">
        <v>25.891446132861969</v>
      </c>
      <c r="V21" s="24">
        <v>9.0095921670775994</v>
      </c>
      <c r="W21" s="24">
        <v>3.6880322791111553</v>
      </c>
      <c r="X21" s="24">
        <v>15.878211865997221</v>
      </c>
      <c r="Y21" s="24">
        <v>20.821147484668007</v>
      </c>
      <c r="Z21" s="24">
        <v>36.96196683387236</v>
      </c>
      <c r="AA21" s="24">
        <v>17.171744463573951</v>
      </c>
      <c r="AB21" s="24">
        <v>23.025460108637109</v>
      </c>
      <c r="AC21" s="24">
        <v>13.556018250047538</v>
      </c>
      <c r="AD21" s="24">
        <v>4.7291798067084052</v>
      </c>
      <c r="AE21" s="24">
        <v>11.601473620920986</v>
      </c>
      <c r="AF21" s="24">
        <v>3.7918728103516615</v>
      </c>
      <c r="AG21" s="24">
        <v>509.19273138243915</v>
      </c>
      <c r="AH21" s="24">
        <v>12.03175418669967</v>
      </c>
      <c r="AI21" s="24">
        <v>10.908362942811975</v>
      </c>
      <c r="AJ21" s="24">
        <v>7.0403560581502287</v>
      </c>
      <c r="AK21" s="24">
        <v>3.9290760675212355</v>
      </c>
      <c r="AL21" s="24">
        <v>44.192547452360586</v>
      </c>
      <c r="AM21" s="24">
        <v>6.121844232701136</v>
      </c>
      <c r="AN21" s="24">
        <v>11.412728638743182</v>
      </c>
      <c r="AO21" s="24">
        <v>59.744408139517233</v>
      </c>
      <c r="AP21" s="24">
        <v>17.380881929930879</v>
      </c>
      <c r="AQ21" s="24">
        <v>8.8713591434077976</v>
      </c>
      <c r="AR21" s="24">
        <v>181.63331879184392</v>
      </c>
      <c r="AS21" s="24">
        <v>9.8661066462421498</v>
      </c>
      <c r="AT21" s="24">
        <v>7.0203387811664433</v>
      </c>
      <c r="AU21" s="24">
        <v>3.6491774280771185</v>
      </c>
      <c r="AV21" s="24">
        <v>3.0477170385997998</v>
      </c>
      <c r="AW21" s="24">
        <v>4.8559687075292643</v>
      </c>
      <c r="AX21" s="24">
        <v>6.0494099056164323</v>
      </c>
      <c r="AY21" s="24">
        <v>0.46628777923665971</v>
      </c>
      <c r="AZ21" s="24">
        <v>34.955006286467864</v>
      </c>
      <c r="BA21" s="24">
        <v>5.7073363914104469</v>
      </c>
      <c r="BB21" s="24">
        <v>2.9757178714724035</v>
      </c>
      <c r="BC21" s="24">
        <v>29.076596752762168</v>
      </c>
      <c r="BD21" s="24">
        <v>8.8973782023991799</v>
      </c>
      <c r="BE21" s="24">
        <v>3.1742685415250254</v>
      </c>
      <c r="BF21" s="24">
        <v>3.8431353074330565</v>
      </c>
      <c r="BG21" s="24">
        <v>3.5626275697028653</v>
      </c>
      <c r="BH21" s="24">
        <v>4.8954792182875657</v>
      </c>
      <c r="BI21" s="24">
        <v>1.230704956320269</v>
      </c>
      <c r="BJ21" s="24">
        <v>2.3465251461691921</v>
      </c>
      <c r="BK21" s="24">
        <v>4.3348498585047341</v>
      </c>
      <c r="BL21" s="24">
        <v>3.0241855843272969</v>
      </c>
      <c r="BM21" s="24">
        <v>3.8424174566736982</v>
      </c>
      <c r="BN21" s="24">
        <v>8.5555831992228679</v>
      </c>
      <c r="BO21" s="24">
        <v>7.3929524733676706</v>
      </c>
      <c r="BP21" s="24">
        <v>20.986495477223407</v>
      </c>
      <c r="BQ21" s="24">
        <v>5.2115346511967582</v>
      </c>
      <c r="BR21" s="24">
        <v>6.3211974572555247</v>
      </c>
      <c r="BS21" s="24">
        <v>14.97773062702764</v>
      </c>
      <c r="BT21" s="24">
        <v>4.6344354973337696</v>
      </c>
      <c r="BU21" s="24">
        <v>13.505717365800386</v>
      </c>
      <c r="BV21" s="24">
        <v>10.466302058776769</v>
      </c>
      <c r="BW21" s="24">
        <v>10.64647799142171</v>
      </c>
      <c r="BX21" s="24">
        <v>3.3843521015074169</v>
      </c>
      <c r="BY21" s="24">
        <v>25.13007081516545</v>
      </c>
      <c r="BZ21" s="24">
        <v>4.8041904870328684</v>
      </c>
      <c r="CA21" s="24">
        <v>8.8507614782038448</v>
      </c>
      <c r="CB21" s="24">
        <v>2.7899190017253543</v>
      </c>
      <c r="CC21" s="24">
        <v>224.56894353924937</v>
      </c>
      <c r="CD21" s="35">
        <v>950.35</v>
      </c>
      <c r="CE21" s="105"/>
    </row>
    <row r="22" spans="1:83" ht="37.5">
      <c r="A22" s="76">
        <v>7.4</v>
      </c>
      <c r="B22" s="81" t="s">
        <v>97</v>
      </c>
      <c r="C22" s="24">
        <v>87.949544872748859</v>
      </c>
      <c r="D22" s="24">
        <v>93.446391427295694</v>
      </c>
      <c r="E22" s="24">
        <v>41.966309272213103</v>
      </c>
      <c r="F22" s="24">
        <v>127.06172228010126</v>
      </c>
      <c r="G22" s="24">
        <v>43.446229498437248</v>
      </c>
      <c r="H22" s="24">
        <v>30.444073225182304</v>
      </c>
      <c r="I22" s="24">
        <v>35.518085429379354</v>
      </c>
      <c r="J22" s="24">
        <v>37.156568536984665</v>
      </c>
      <c r="K22" s="24">
        <v>184.40863104628644</v>
      </c>
      <c r="L22" s="24">
        <v>36.099482661110301</v>
      </c>
      <c r="M22" s="24">
        <v>140.06387855335612</v>
      </c>
      <c r="N22" s="24">
        <v>54.492776901324575</v>
      </c>
      <c r="O22" s="24">
        <v>3232.462899836285</v>
      </c>
      <c r="P22" s="24">
        <v>54.439922607530832</v>
      </c>
      <c r="Q22" s="24">
        <v>61.839523738651529</v>
      </c>
      <c r="R22" s="24">
        <v>53.541399613037633</v>
      </c>
      <c r="S22" s="24">
        <v>79.704275040928621</v>
      </c>
      <c r="T22" s="24">
        <v>221.51234528947771</v>
      </c>
      <c r="U22" s="24">
        <v>38.372217294240173</v>
      </c>
      <c r="V22" s="24">
        <v>51.110102098526511</v>
      </c>
      <c r="W22" s="24">
        <v>34.830979610060979</v>
      </c>
      <c r="X22" s="24">
        <v>18.499002827801753</v>
      </c>
      <c r="Y22" s="24">
        <v>43.234812323262368</v>
      </c>
      <c r="Z22" s="24">
        <v>107.66419645780628</v>
      </c>
      <c r="AA22" s="24">
        <v>30.496927518976026</v>
      </c>
      <c r="AB22" s="24">
        <v>18.816128590564055</v>
      </c>
      <c r="AC22" s="24">
        <v>22.463074862330696</v>
      </c>
      <c r="AD22" s="24">
        <v>8.7209584759636822</v>
      </c>
      <c r="AE22" s="24">
        <v>26.11002113409733</v>
      </c>
      <c r="AF22" s="24">
        <v>24.630100907873167</v>
      </c>
      <c r="AG22" s="24">
        <v>5040.5025819318334</v>
      </c>
      <c r="AH22" s="24">
        <v>47.04032147641017</v>
      </c>
      <c r="AI22" s="24">
        <v>137.15689239470149</v>
      </c>
      <c r="AJ22" s="24">
        <v>36.998005655603471</v>
      </c>
      <c r="AK22" s="24">
        <v>27.167107009971708</v>
      </c>
      <c r="AL22" s="24">
        <v>252.43210715880241</v>
      </c>
      <c r="AM22" s="24">
        <v>31.620055024920717</v>
      </c>
      <c r="AN22" s="24">
        <v>14.904910849828836</v>
      </c>
      <c r="AO22" s="24">
        <v>154.12312070248549</v>
      </c>
      <c r="AP22" s="24">
        <v>26.480001190653375</v>
      </c>
      <c r="AQ22" s="24">
        <v>38.055091531477878</v>
      </c>
      <c r="AR22" s="24">
        <v>765.97761299485558</v>
      </c>
      <c r="AS22" s="24">
        <v>29.228424467926764</v>
      </c>
      <c r="AT22" s="24">
        <v>53.382836731656468</v>
      </c>
      <c r="AU22" s="24">
        <v>12.737884804286344</v>
      </c>
      <c r="AV22" s="24">
        <v>19.661797291263579</v>
      </c>
      <c r="AW22" s="24">
        <v>7.5581640125018552</v>
      </c>
      <c r="AX22" s="24">
        <v>27.008544128590557</v>
      </c>
      <c r="AY22" s="24">
        <v>2.90698615865456</v>
      </c>
      <c r="AZ22" s="24">
        <v>152.4846375948801</v>
      </c>
      <c r="BA22" s="24">
        <v>22.568783449918122</v>
      </c>
      <c r="BB22" s="24">
        <v>10.200878702187824</v>
      </c>
      <c r="BC22" s="24">
        <v>104.01725018603949</v>
      </c>
      <c r="BD22" s="24">
        <v>33.562476559011749</v>
      </c>
      <c r="BE22" s="24">
        <v>23.837286500967394</v>
      </c>
      <c r="BF22" s="24">
        <v>26.127312202234556</v>
      </c>
      <c r="BG22" s="24">
        <v>20.26557041237438</v>
      </c>
      <c r="BH22" s="24">
        <v>22.780200625093009</v>
      </c>
      <c r="BI22" s="24">
        <v>4.4397606786724202</v>
      </c>
      <c r="BJ22" s="24">
        <v>14.112096442923047</v>
      </c>
      <c r="BK22" s="24">
        <v>117.38938651585053</v>
      </c>
      <c r="BL22" s="24">
        <v>18.868982884357781</v>
      </c>
      <c r="BM22" s="24">
        <v>183.56296234558707</v>
      </c>
      <c r="BN22" s="24">
        <v>8.6152498883762387</v>
      </c>
      <c r="BO22" s="24">
        <v>19.71465158505729</v>
      </c>
      <c r="BP22" s="24">
        <v>68.92199910700991</v>
      </c>
      <c r="BQ22" s="24">
        <v>25.634332489953852</v>
      </c>
      <c r="BR22" s="24">
        <v>33.668185146599193</v>
      </c>
      <c r="BS22" s="24">
        <v>55.232737014436637</v>
      </c>
      <c r="BT22" s="24">
        <v>31.606867688644122</v>
      </c>
      <c r="BU22" s="24">
        <v>34.989542491442151</v>
      </c>
      <c r="BV22" s="24">
        <v>51.638645036463764</v>
      </c>
      <c r="BW22" s="24">
        <v>55.814134246167512</v>
      </c>
      <c r="BX22" s="24">
        <v>18.129022771245719</v>
      </c>
      <c r="BY22" s="24">
        <v>75.793057300193439</v>
      </c>
      <c r="BZ22" s="24">
        <v>17.283354070546199</v>
      </c>
      <c r="CA22" s="24">
        <v>15.010619437416276</v>
      </c>
      <c r="CB22" s="24">
        <v>29.809821699657657</v>
      </c>
      <c r="CC22" s="24">
        <v>1143.5951674784276</v>
      </c>
      <c r="CD22" s="35">
        <v>7102.56</v>
      </c>
      <c r="CE22" s="105"/>
    </row>
    <row r="23" spans="1:83" s="2" customFormat="1" ht="24.75" customHeight="1">
      <c r="A23" s="76">
        <v>8</v>
      </c>
      <c r="B23" s="77" t="s">
        <v>98</v>
      </c>
      <c r="C23" s="35">
        <v>469.24617100371739</v>
      </c>
      <c r="D23" s="35">
        <v>404.96587360594788</v>
      </c>
      <c r="E23" s="35">
        <v>139.2739776951673</v>
      </c>
      <c r="F23" s="35">
        <v>381.39643122676586</v>
      </c>
      <c r="G23" s="35">
        <v>447.81940520446091</v>
      </c>
      <c r="H23" s="35">
        <v>188.55553903345725</v>
      </c>
      <c r="I23" s="35">
        <v>287.1186617100372</v>
      </c>
      <c r="J23" s="35">
        <v>235.69442379182155</v>
      </c>
      <c r="K23" s="35">
        <v>623.51888475836438</v>
      </c>
      <c r="L23" s="35">
        <v>177.84215613382901</v>
      </c>
      <c r="M23" s="35">
        <v>664.22973977695176</v>
      </c>
      <c r="N23" s="35">
        <v>184.27018587360598</v>
      </c>
      <c r="O23" s="35">
        <v>629.94691449814127</v>
      </c>
      <c r="P23" s="35">
        <v>379.25375464684015</v>
      </c>
      <c r="Q23" s="35">
        <v>460.67546468401486</v>
      </c>
      <c r="R23" s="35">
        <v>194.9835687732342</v>
      </c>
      <c r="S23" s="35">
        <v>464.96081784386621</v>
      </c>
      <c r="T23" s="35">
        <v>775.64892193308549</v>
      </c>
      <c r="U23" s="35">
        <v>244.26513011152417</v>
      </c>
      <c r="V23" s="35">
        <v>177.84215613382901</v>
      </c>
      <c r="W23" s="35">
        <v>128.56059479553903</v>
      </c>
      <c r="X23" s="35">
        <v>171.41412639405203</v>
      </c>
      <c r="Y23" s="35">
        <v>269.97724907063196</v>
      </c>
      <c r="Z23" s="35">
        <v>582.808029739777</v>
      </c>
      <c r="AA23" s="35">
        <v>212.12498141263941</v>
      </c>
      <c r="AB23" s="35">
        <v>349.25628252788101</v>
      </c>
      <c r="AC23" s="35">
        <v>197.12624535315985</v>
      </c>
      <c r="AD23" s="35">
        <v>162.84342007434944</v>
      </c>
      <c r="AE23" s="35">
        <v>177.84215613382901</v>
      </c>
      <c r="AF23" s="35">
        <v>134.98862453531598</v>
      </c>
      <c r="AG23" s="35">
        <v>9918.4498884758341</v>
      </c>
      <c r="AH23" s="35">
        <v>374.96840148698891</v>
      </c>
      <c r="AI23" s="35">
        <v>439.24869888475831</v>
      </c>
      <c r="AJ23" s="35">
        <v>342.82825278810407</v>
      </c>
      <c r="AK23" s="35">
        <v>299.97472118959109</v>
      </c>
      <c r="AL23" s="35">
        <v>1394.8824535315985</v>
      </c>
      <c r="AM23" s="35">
        <v>312.83078066914499</v>
      </c>
      <c r="AN23" s="35">
        <v>304.26007434944233</v>
      </c>
      <c r="AO23" s="35">
        <v>972.77516728624539</v>
      </c>
      <c r="AP23" s="35">
        <v>265.69189591078066</v>
      </c>
      <c r="AQ23" s="35">
        <v>383.5391078066915</v>
      </c>
      <c r="AR23" s="35">
        <v>5090.9995539033453</v>
      </c>
      <c r="AS23" s="35">
        <v>220.69568773234201</v>
      </c>
      <c r="AT23" s="35">
        <v>321.40148698884758</v>
      </c>
      <c r="AU23" s="35">
        <v>126.41791821561338</v>
      </c>
      <c r="AV23" s="35">
        <v>158.55806691449814</v>
      </c>
      <c r="AW23" s="35">
        <v>92.135092936802991</v>
      </c>
      <c r="AX23" s="35">
        <v>218.55301115241636</v>
      </c>
      <c r="AY23" s="35">
        <v>107.13382899628253</v>
      </c>
      <c r="AZ23" s="35">
        <v>1244.8950929368029</v>
      </c>
      <c r="BA23" s="35">
        <v>351.39895910780666</v>
      </c>
      <c r="BB23" s="35">
        <v>149.98736059479555</v>
      </c>
      <c r="BC23" s="35">
        <v>784.21962825278808</v>
      </c>
      <c r="BD23" s="35">
        <v>287.1186617100372</v>
      </c>
      <c r="BE23" s="35">
        <v>207.83962825278809</v>
      </c>
      <c r="BF23" s="35">
        <v>250.69315985130109</v>
      </c>
      <c r="BG23" s="35">
        <v>265.69189591078066</v>
      </c>
      <c r="BH23" s="35">
        <v>257.12118959107806</v>
      </c>
      <c r="BI23" s="35">
        <v>128.56059479553903</v>
      </c>
      <c r="BJ23" s="35">
        <v>175.69947955390333</v>
      </c>
      <c r="BK23" s="35">
        <v>297.83204460966545</v>
      </c>
      <c r="BL23" s="35">
        <v>207.83962825278809</v>
      </c>
      <c r="BM23" s="35">
        <v>235.69442379182155</v>
      </c>
      <c r="BN23" s="35">
        <v>158.55806691449814</v>
      </c>
      <c r="BO23" s="35">
        <v>212.12498141263941</v>
      </c>
      <c r="BP23" s="35">
        <v>559.23858736059481</v>
      </c>
      <c r="BQ23" s="35">
        <v>284.97598513011155</v>
      </c>
      <c r="BR23" s="35">
        <v>291.4040148698885</v>
      </c>
      <c r="BS23" s="35">
        <v>503.52899628252783</v>
      </c>
      <c r="BT23" s="35">
        <v>220.69568773234201</v>
      </c>
      <c r="BU23" s="35">
        <v>344.97092936802983</v>
      </c>
      <c r="BV23" s="35">
        <v>479.95955390334569</v>
      </c>
      <c r="BW23" s="35">
        <v>396.3951672862454</v>
      </c>
      <c r="BX23" s="35">
        <v>186.4128624535316</v>
      </c>
      <c r="BY23" s="35">
        <v>640.66029739776957</v>
      </c>
      <c r="BZ23" s="35">
        <v>156.41539033457249</v>
      </c>
      <c r="CA23" s="35">
        <v>291.4040148698885</v>
      </c>
      <c r="CB23" s="35">
        <v>203.55427509293679</v>
      </c>
      <c r="CC23" s="35">
        <v>8529.9954646840142</v>
      </c>
      <c r="CD23" s="35">
        <v>24784.34</v>
      </c>
      <c r="CE23" s="105"/>
    </row>
    <row r="24" spans="1:83" s="2" customFormat="1" ht="37.5">
      <c r="A24" s="76">
        <v>9</v>
      </c>
      <c r="B24" s="78" t="s">
        <v>99</v>
      </c>
      <c r="C24" s="35">
        <v>1834.8389397130438</v>
      </c>
      <c r="D24" s="35">
        <v>1196.9482283246039</v>
      </c>
      <c r="E24" s="35">
        <v>537.75780975327029</v>
      </c>
      <c r="F24" s="35">
        <v>1549.3605356631513</v>
      </c>
      <c r="G24" s="35">
        <v>1177.1028263970336</v>
      </c>
      <c r="H24" s="35">
        <v>825.07069591356776</v>
      </c>
      <c r="I24" s="35">
        <v>892.98845316214442</v>
      </c>
      <c r="J24" s="35">
        <v>719.71024141712655</v>
      </c>
      <c r="K24" s="35">
        <v>2049.7783107159034</v>
      </c>
      <c r="L24" s="35">
        <v>551.16399864050402</v>
      </c>
      <c r="M24" s="35">
        <v>2182.0256401665324</v>
      </c>
      <c r="N24" s="35">
        <v>848.56589194487276</v>
      </c>
      <c r="O24" s="35">
        <v>4594.7347266349761</v>
      </c>
      <c r="P24" s="35">
        <v>1397.1399003598169</v>
      </c>
      <c r="Q24" s="35">
        <v>1477.2559709580205</v>
      </c>
      <c r="R24" s="35">
        <v>619.87450383775786</v>
      </c>
      <c r="S24" s="35">
        <v>1014.4587694714111</v>
      </c>
      <c r="T24" s="35">
        <v>1948.9659533235688</v>
      </c>
      <c r="U24" s="35">
        <v>860.69998988887312</v>
      </c>
      <c r="V24" s="35">
        <v>721.93662754477646</v>
      </c>
      <c r="W24" s="35">
        <v>554.72852822079176</v>
      </c>
      <c r="X24" s="35">
        <v>687.50094634762854</v>
      </c>
      <c r="Y24" s="35">
        <v>1170.6492065019229</v>
      </c>
      <c r="Z24" s="35">
        <v>1955.9512277082113</v>
      </c>
      <c r="AA24" s="35">
        <v>757.0525021657046</v>
      </c>
      <c r="AB24" s="35">
        <v>1271.7309200275104</v>
      </c>
      <c r="AC24" s="35">
        <v>664.26398912444643</v>
      </c>
      <c r="AD24" s="35">
        <v>594.61243948182414</v>
      </c>
      <c r="AE24" s="35">
        <v>674.56636300793912</v>
      </c>
      <c r="AF24" s="35">
        <v>515.1938290549117</v>
      </c>
      <c r="AG24" s="35">
        <v>35846.627965471838</v>
      </c>
      <c r="AH24" s="35">
        <v>1381.7504354199314</v>
      </c>
      <c r="AI24" s="35">
        <v>1666.1810024696349</v>
      </c>
      <c r="AJ24" s="35">
        <v>1406.1162208391158</v>
      </c>
      <c r="AK24" s="35">
        <v>1179.6468735734716</v>
      </c>
      <c r="AL24" s="35">
        <v>2830.6039962152413</v>
      </c>
      <c r="AM24" s="35">
        <v>1054.8755244068184</v>
      </c>
      <c r="AN24" s="35">
        <v>642.64483687412314</v>
      </c>
      <c r="AO24" s="35">
        <v>2679.876662757958</v>
      </c>
      <c r="AP24" s="35">
        <v>1078.6135846247962</v>
      </c>
      <c r="AQ24" s="35">
        <v>1174.1813436202619</v>
      </c>
      <c r="AR24" s="35">
        <v>15094.490480801353</v>
      </c>
      <c r="AS24" s="35">
        <v>705.96564851744722</v>
      </c>
      <c r="AT24" s="35">
        <v>909.33165460521286</v>
      </c>
      <c r="AU24" s="35">
        <v>485.09647412576805</v>
      </c>
      <c r="AV24" s="35">
        <v>501.82528432181198</v>
      </c>
      <c r="AW24" s="35">
        <v>392.43674799975213</v>
      </c>
      <c r="AX24" s="35">
        <v>723.6269325665088</v>
      </c>
      <c r="AY24" s="35">
        <v>338.35934023651316</v>
      </c>
      <c r="AZ24" s="35">
        <v>4056.6420823730136</v>
      </c>
      <c r="BA24" s="35">
        <v>1145.3815974914223</v>
      </c>
      <c r="BB24" s="35">
        <v>519.94112990002805</v>
      </c>
      <c r="BC24" s="35">
        <v>2550.2399123235023</v>
      </c>
      <c r="BD24" s="35">
        <v>925.3914776682202</v>
      </c>
      <c r="BE24" s="35">
        <v>959.17055276229758</v>
      </c>
      <c r="BF24" s="35">
        <v>871.63302124590189</v>
      </c>
      <c r="BG24" s="35">
        <v>679.31598131176361</v>
      </c>
      <c r="BH24" s="35">
        <v>1102.2503031765666</v>
      </c>
      <c r="BI24" s="35">
        <v>413.66926163713828</v>
      </c>
      <c r="BJ24" s="35">
        <v>655.88706522992641</v>
      </c>
      <c r="BK24" s="35">
        <v>922.62773051827901</v>
      </c>
      <c r="BL24" s="35">
        <v>720.8565854273578</v>
      </c>
      <c r="BM24" s="35">
        <v>1146.4371332801854</v>
      </c>
      <c r="BN24" s="35">
        <v>519.82613303848427</v>
      </c>
      <c r="BO24" s="35">
        <v>1313.4832476863357</v>
      </c>
      <c r="BP24" s="35">
        <v>1737.333470753204</v>
      </c>
      <c r="BQ24" s="35">
        <v>1229.7375926430577</v>
      </c>
      <c r="BR24" s="35">
        <v>1225.7665511141633</v>
      </c>
      <c r="BS24" s="35">
        <v>1416.7798111773618</v>
      </c>
      <c r="BT24" s="35">
        <v>737.06994992170337</v>
      </c>
      <c r="BU24" s="35">
        <v>1052.8991432466007</v>
      </c>
      <c r="BV24" s="35">
        <v>1625.0572484700651</v>
      </c>
      <c r="BW24" s="35">
        <v>1293.873797838985</v>
      </c>
      <c r="BX24" s="35">
        <v>630.42910767032834</v>
      </c>
      <c r="BY24" s="35">
        <v>1358.0945185526684</v>
      </c>
      <c r="BZ24" s="35">
        <v>547.21924849400523</v>
      </c>
      <c r="CA24" s="35">
        <v>846.50330201167014</v>
      </c>
      <c r="CB24" s="35">
        <v>651.05459676255077</v>
      </c>
      <c r="CC24" s="35">
        <v>28797.929471353767</v>
      </c>
      <c r="CD24" s="35">
        <v>83795.69</v>
      </c>
      <c r="CE24" s="105"/>
    </row>
    <row r="25" spans="1:83" s="2" customFormat="1" ht="25.5" customHeight="1">
      <c r="A25" s="76">
        <v>10</v>
      </c>
      <c r="B25" s="77" t="s">
        <v>100</v>
      </c>
      <c r="C25" s="35">
        <v>377.36248061257027</v>
      </c>
      <c r="D25" s="35">
        <v>310.04603537303279</v>
      </c>
      <c r="E25" s="35">
        <v>139.30287594397225</v>
      </c>
      <c r="F25" s="35">
        <v>574.60391105518693</v>
      </c>
      <c r="G25" s="35">
        <v>387.02631975929194</v>
      </c>
      <c r="H25" s="35">
        <v>271.28521898367416</v>
      </c>
      <c r="I25" s="35">
        <v>245.67045059439155</v>
      </c>
      <c r="J25" s="35">
        <v>288.24536404924498</v>
      </c>
      <c r="K25" s="35">
        <v>639.99234800532895</v>
      </c>
      <c r="L25" s="35">
        <v>267.13455068884122</v>
      </c>
      <c r="M25" s="35">
        <v>410.47824900428111</v>
      </c>
      <c r="N25" s="35">
        <v>159.51193389162637</v>
      </c>
      <c r="O25" s="35">
        <v>238.4303709953405</v>
      </c>
      <c r="P25" s="35">
        <v>455.85194232189139</v>
      </c>
      <c r="Q25" s="35">
        <v>683.32225358925905</v>
      </c>
      <c r="R25" s="35">
        <v>291.16606257383216</v>
      </c>
      <c r="S25" s="35">
        <v>381.75309979341432</v>
      </c>
      <c r="T25" s="35">
        <v>1079.6164619895274</v>
      </c>
      <c r="U25" s="35">
        <v>284.13997766813185</v>
      </c>
      <c r="V25" s="35">
        <v>199.19009313144124</v>
      </c>
      <c r="W25" s="35">
        <v>158.58775451216562</v>
      </c>
      <c r="X25" s="35">
        <v>328.60775662164554</v>
      </c>
      <c r="Y25" s="35">
        <v>456.33797450560235</v>
      </c>
      <c r="Z25" s="35">
        <v>781.62834205548609</v>
      </c>
      <c r="AA25" s="35">
        <v>366.17287386961038</v>
      </c>
      <c r="AB25" s="35">
        <v>408.95656206793456</v>
      </c>
      <c r="AC25" s="35">
        <v>213.67200890077652</v>
      </c>
      <c r="AD25" s="35">
        <v>211.75204337692659</v>
      </c>
      <c r="AE25" s="35">
        <v>192.06482026499958</v>
      </c>
      <c r="AF25" s="35">
        <v>201.81049036109752</v>
      </c>
      <c r="AG25" s="35">
        <v>11003.720626560529</v>
      </c>
      <c r="AH25" s="35">
        <v>271.58354886415594</v>
      </c>
      <c r="AI25" s="35">
        <v>736.33806986736647</v>
      </c>
      <c r="AJ25" s="35">
        <v>281.35238802199848</v>
      </c>
      <c r="AK25" s="35">
        <v>327.94392858041937</v>
      </c>
      <c r="AL25" s="35">
        <v>3190.6206224550933</v>
      </c>
      <c r="AM25" s="35">
        <v>442.12887751430213</v>
      </c>
      <c r="AN25" s="35">
        <v>226.66085227932936</v>
      </c>
      <c r="AO25" s="35">
        <v>2297.7698551305584</v>
      </c>
      <c r="AP25" s="35">
        <v>416.51908566358105</v>
      </c>
      <c r="AQ25" s="35">
        <v>464.83551541830025</v>
      </c>
      <c r="AR25" s="35">
        <v>8655.7527437951048</v>
      </c>
      <c r="AS25" s="35">
        <v>241.38993525501911</v>
      </c>
      <c r="AT25" s="35">
        <v>503.67512348847617</v>
      </c>
      <c r="AU25" s="35">
        <v>225.64699628020313</v>
      </c>
      <c r="AV25" s="35">
        <v>161.04402169025263</v>
      </c>
      <c r="AW25" s="35">
        <v>116.98051242074445</v>
      </c>
      <c r="AX25" s="35">
        <v>264.96450755050256</v>
      </c>
      <c r="AY25" s="35">
        <v>149.69915579472956</v>
      </c>
      <c r="AZ25" s="35">
        <v>1663.4002524799278</v>
      </c>
      <c r="BA25" s="35">
        <v>452.76616479877913</v>
      </c>
      <c r="BB25" s="35">
        <v>664.53613477470469</v>
      </c>
      <c r="BC25" s="35">
        <v>2451.1950314537485</v>
      </c>
      <c r="BD25" s="35">
        <v>430.71753039368764</v>
      </c>
      <c r="BE25" s="35">
        <v>190.26446884991597</v>
      </c>
      <c r="BF25" s="35">
        <v>230.45716029306951</v>
      </c>
      <c r="BG25" s="35">
        <v>25.440359391025169</v>
      </c>
      <c r="BH25" s="35">
        <v>155.95392824059837</v>
      </c>
      <c r="BI25" s="35">
        <v>84.007574572905099</v>
      </c>
      <c r="BJ25" s="35">
        <v>132.86709082848904</v>
      </c>
      <c r="BK25" s="35">
        <v>325.42195468752459</v>
      </c>
      <c r="BL25" s="35">
        <v>185.23640473952392</v>
      </c>
      <c r="BM25" s="35">
        <v>188.45382922698479</v>
      </c>
      <c r="BN25" s="35">
        <v>124.20849270337865</v>
      </c>
      <c r="BO25" s="35">
        <v>83.000642701094591</v>
      </c>
      <c r="BP25" s="35">
        <v>731.48747781656027</v>
      </c>
      <c r="BQ25" s="35">
        <v>289.68847030060226</v>
      </c>
      <c r="BR25" s="35">
        <v>175.47232535985552</v>
      </c>
      <c r="BS25" s="35">
        <v>685.6860603013115</v>
      </c>
      <c r="BT25" s="35">
        <v>288.32459278461442</v>
      </c>
      <c r="BU25" s="35">
        <v>282.9840805675982</v>
      </c>
      <c r="BV25" s="35">
        <v>343.31883004536286</v>
      </c>
      <c r="BW25" s="35">
        <v>614.65923226113136</v>
      </c>
      <c r="BX25" s="35">
        <v>462.48847594658616</v>
      </c>
      <c r="BY25" s="35">
        <v>701.75093714692548</v>
      </c>
      <c r="BZ25" s="35">
        <v>109.71433536970515</v>
      </c>
      <c r="CA25" s="35">
        <v>547.48640644190914</v>
      </c>
      <c r="CB25" s="35">
        <v>327.08838516684966</v>
      </c>
      <c r="CC25" s="35">
        <v>11284.67637716444</v>
      </c>
      <c r="CD25" s="35">
        <v>32607.55</v>
      </c>
      <c r="CE25" s="105"/>
    </row>
    <row r="26" spans="1:83" s="2" customFormat="1" ht="25.5" customHeight="1" thickBot="1">
      <c r="A26" s="27">
        <v>11</v>
      </c>
      <c r="B26" s="27" t="s">
        <v>101</v>
      </c>
      <c r="C26" s="29">
        <v>682.41640784168203</v>
      </c>
      <c r="D26" s="29">
        <v>518.96270486906838</v>
      </c>
      <c r="E26" s="29">
        <v>233.07703687364091</v>
      </c>
      <c r="F26" s="29">
        <v>634.40157672449243</v>
      </c>
      <c r="G26" s="29">
        <v>457.83722570996065</v>
      </c>
      <c r="H26" s="29">
        <v>315.8649302769395</v>
      </c>
      <c r="I26" s="29">
        <v>417.5143743574738</v>
      </c>
      <c r="J26" s="29">
        <v>189.84539207677636</v>
      </c>
      <c r="K26" s="29">
        <v>870.34251735822943</v>
      </c>
      <c r="L26" s="29">
        <v>127.23553295528562</v>
      </c>
      <c r="M26" s="29">
        <v>497.937617858279</v>
      </c>
      <c r="N26" s="29">
        <v>193.72748953651006</v>
      </c>
      <c r="O26" s="29">
        <v>540.3299912208015</v>
      </c>
      <c r="P26" s="29">
        <v>537.08822901024132</v>
      </c>
      <c r="Q26" s="29">
        <v>679.14463849977403</v>
      </c>
      <c r="R26" s="29">
        <v>163.24860380301419</v>
      </c>
      <c r="S26" s="29">
        <v>419.96112570838619</v>
      </c>
      <c r="T26" s="29">
        <v>813.89368533717925</v>
      </c>
      <c r="U26" s="29">
        <v>312.01421102327021</v>
      </c>
      <c r="V26" s="29">
        <v>291.73257109308076</v>
      </c>
      <c r="W26" s="29">
        <v>230.90444610255912</v>
      </c>
      <c r="X26" s="29">
        <v>315.78027825024418</v>
      </c>
      <c r="Y26" s="29">
        <v>520.08972796250782</v>
      </c>
      <c r="Z26" s="29">
        <v>802.32944796563697</v>
      </c>
      <c r="AA26" s="29">
        <v>328.29961040924121</v>
      </c>
      <c r="AB26" s="29">
        <v>417.0691322910435</v>
      </c>
      <c r="AC26" s="29">
        <v>463.97681228146826</v>
      </c>
      <c r="AD26" s="29">
        <v>131.30601037631806</v>
      </c>
      <c r="AE26" s="29">
        <v>406.32266505133549</v>
      </c>
      <c r="AF26" s="29">
        <v>109.97264189775466</v>
      </c>
      <c r="AG26" s="29">
        <v>12622.626634722194</v>
      </c>
      <c r="AH26" s="29">
        <v>405.05853058379029</v>
      </c>
      <c r="AI26" s="29">
        <v>601.48638895479087</v>
      </c>
      <c r="AJ26" s="29">
        <v>565.82686936426637</v>
      </c>
      <c r="AK26" s="29">
        <v>357.95244467802507</v>
      </c>
      <c r="AL26" s="29">
        <v>1608.339388273333</v>
      </c>
      <c r="AM26" s="29">
        <v>461.08358568689158</v>
      </c>
      <c r="AN26" s="29">
        <v>189.43085583199669</v>
      </c>
      <c r="AO26" s="29">
        <v>985.68331102357683</v>
      </c>
      <c r="AP26" s="29">
        <v>400.83755496099917</v>
      </c>
      <c r="AQ26" s="29">
        <v>432.00210487988238</v>
      </c>
      <c r="AR26" s="29">
        <v>6007.7010342375515</v>
      </c>
      <c r="AS26" s="29">
        <v>354.72254885191865</v>
      </c>
      <c r="AT26" s="29">
        <v>469.10894144376857</v>
      </c>
      <c r="AU26" s="29">
        <v>192.38528764581395</v>
      </c>
      <c r="AV26" s="29">
        <v>222.66942057268329</v>
      </c>
      <c r="AW26" s="29">
        <v>142.10843604263599</v>
      </c>
      <c r="AX26" s="29">
        <v>201.4931672950934</v>
      </c>
      <c r="AY26" s="29">
        <v>55.907521630395969</v>
      </c>
      <c r="AZ26" s="29">
        <v>1638.39532348231</v>
      </c>
      <c r="BA26" s="29">
        <v>299.80309883253739</v>
      </c>
      <c r="BB26" s="29">
        <v>100.68483460735462</v>
      </c>
      <c r="BC26" s="29">
        <v>1172.9840709571258</v>
      </c>
      <c r="BD26" s="29">
        <v>465.95462807713898</v>
      </c>
      <c r="BE26" s="29">
        <v>214.37609259164554</v>
      </c>
      <c r="BF26" s="29">
        <v>432.37377893581498</v>
      </c>
      <c r="BG26" s="29">
        <v>196.69926693377948</v>
      </c>
      <c r="BH26" s="29">
        <v>469.27682366286672</v>
      </c>
      <c r="BI26" s="29">
        <v>54.533226188067346</v>
      </c>
      <c r="BJ26" s="29">
        <v>145.06694736919746</v>
      </c>
      <c r="BK26" s="29">
        <v>486.0944669689444</v>
      </c>
      <c r="BL26" s="29">
        <v>201.66306827077122</v>
      </c>
      <c r="BM26" s="29">
        <v>396.31301171088052</v>
      </c>
      <c r="BN26" s="29">
        <v>118.38333111152362</v>
      </c>
      <c r="BO26" s="29">
        <v>271.45561423799694</v>
      </c>
      <c r="BP26" s="29">
        <v>764.42713329968524</v>
      </c>
      <c r="BQ26" s="29">
        <v>276.35390666617712</v>
      </c>
      <c r="BR26" s="29">
        <v>436.54161413214985</v>
      </c>
      <c r="BS26" s="29">
        <v>665.20399369890754</v>
      </c>
      <c r="BT26" s="29">
        <v>347.36236315869047</v>
      </c>
      <c r="BU26" s="29">
        <v>537.35950374076947</v>
      </c>
      <c r="BV26" s="29">
        <v>678.76969107105663</v>
      </c>
      <c r="BW26" s="29">
        <v>613.60939768705168</v>
      </c>
      <c r="BX26" s="29">
        <v>119.60271689529873</v>
      </c>
      <c r="BY26" s="29">
        <v>906.87122940924496</v>
      </c>
      <c r="BZ26" s="29">
        <v>140.90566232364117</v>
      </c>
      <c r="CA26" s="29">
        <v>355.03449272767358</v>
      </c>
      <c r="CB26" s="29">
        <v>190.43304229195192</v>
      </c>
      <c r="CC26" s="70">
        <v>11058.137007557943</v>
      </c>
      <c r="CD26" s="29">
        <v>31326.86</v>
      </c>
      <c r="CE26" s="105"/>
    </row>
    <row r="27" spans="1:83" s="2" customFormat="1" ht="29.25" customHeight="1" thickBot="1">
      <c r="A27" s="67" t="s">
        <v>113</v>
      </c>
      <c r="B27" s="80" t="s">
        <v>102</v>
      </c>
      <c r="C27" s="68">
        <v>5336.5601667158899</v>
      </c>
      <c r="D27" s="68">
        <v>4153.0864539144504</v>
      </c>
      <c r="E27" s="68">
        <v>1794.2761275144958</v>
      </c>
      <c r="F27" s="68">
        <v>5236.3234124513447</v>
      </c>
      <c r="G27" s="68">
        <v>4444.7915563702918</v>
      </c>
      <c r="H27" s="68">
        <v>2587.4825025710634</v>
      </c>
      <c r="I27" s="68">
        <v>2879.9251019862177</v>
      </c>
      <c r="J27" s="68">
        <v>2669.7027508510891</v>
      </c>
      <c r="K27" s="68">
        <v>6673.7091507058849</v>
      </c>
      <c r="L27" s="68">
        <v>2091.9055146200694</v>
      </c>
      <c r="M27" s="68">
        <v>6464.2953363106726</v>
      </c>
      <c r="N27" s="68">
        <v>2056.7493926211123</v>
      </c>
      <c r="O27" s="68">
        <v>13597.928532081425</v>
      </c>
      <c r="P27" s="68">
        <v>5054.3959613365587</v>
      </c>
      <c r="Q27" s="68">
        <v>5179.1338196354809</v>
      </c>
      <c r="R27" s="68">
        <v>2168.0396224154874</v>
      </c>
      <c r="S27" s="68">
        <v>3927.9824662509136</v>
      </c>
      <c r="T27" s="68">
        <v>7831.2360916898597</v>
      </c>
      <c r="U27" s="68">
        <v>2886.4979633204921</v>
      </c>
      <c r="V27" s="68">
        <v>2313.2724684595828</v>
      </c>
      <c r="W27" s="68">
        <v>1892.6421682642549</v>
      </c>
      <c r="X27" s="68">
        <v>2271.0618036728342</v>
      </c>
      <c r="Y27" s="68">
        <v>3816.2562304521234</v>
      </c>
      <c r="Z27" s="68">
        <v>7096.5341708584592</v>
      </c>
      <c r="AA27" s="68">
        <v>2813.6170395957406</v>
      </c>
      <c r="AB27" s="68">
        <v>3852.1247716063831</v>
      </c>
      <c r="AC27" s="68">
        <v>2270.0017108006164</v>
      </c>
      <c r="AD27" s="68">
        <v>1735.7747019448129</v>
      </c>
      <c r="AE27" s="68">
        <v>2130.1237895970635</v>
      </c>
      <c r="AF27" s="68">
        <v>1492.6860689136813</v>
      </c>
      <c r="AG27" s="68">
        <v>118718.11684701685</v>
      </c>
      <c r="AH27" s="68">
        <v>4513.1032634489638</v>
      </c>
      <c r="AI27" s="68">
        <v>5287.380431730242</v>
      </c>
      <c r="AJ27" s="68">
        <v>3960.5839261718552</v>
      </c>
      <c r="AK27" s="68">
        <v>3695.5304241432614</v>
      </c>
      <c r="AL27" s="68">
        <v>11717.625186996253</v>
      </c>
      <c r="AM27" s="68">
        <v>3069.3630233271133</v>
      </c>
      <c r="AN27" s="68">
        <v>2399.2738954848933</v>
      </c>
      <c r="AO27" s="68">
        <v>9425.9615152750612</v>
      </c>
      <c r="AP27" s="68">
        <v>3129.5967344293108</v>
      </c>
      <c r="AQ27" s="68">
        <v>3653.0645196211894</v>
      </c>
      <c r="AR27" s="68">
        <v>50851.482920628143</v>
      </c>
      <c r="AS27" s="68">
        <v>2294.6687490180693</v>
      </c>
      <c r="AT27" s="68">
        <v>3629.9957308359171</v>
      </c>
      <c r="AU27" s="68">
        <v>1782.2608296067942</v>
      </c>
      <c r="AV27" s="68">
        <v>1617.2614900506117</v>
      </c>
      <c r="AW27" s="68">
        <v>1347.1436455185597</v>
      </c>
      <c r="AX27" s="68">
        <v>2072.4782527386587</v>
      </c>
      <c r="AY27" s="68">
        <v>1075.18839222887</v>
      </c>
      <c r="AZ27" s="68">
        <v>13818.99708999748</v>
      </c>
      <c r="BA27" s="68">
        <v>3041.6031363837983</v>
      </c>
      <c r="BB27" s="68">
        <v>1896.23781548584</v>
      </c>
      <c r="BC27" s="68">
        <v>9947.7726550709813</v>
      </c>
      <c r="BD27" s="68">
        <v>3261.2459040313975</v>
      </c>
      <c r="BE27" s="68">
        <v>2330.1549054082129</v>
      </c>
      <c r="BF27" s="68">
        <v>2862.6963638408693</v>
      </c>
      <c r="BG27" s="68">
        <v>1862.3762148118781</v>
      </c>
      <c r="BH27" s="68">
        <v>2990.8008098158343</v>
      </c>
      <c r="BI27" s="68">
        <v>966.03501934254223</v>
      </c>
      <c r="BJ27" s="68">
        <v>1786.7136877118578</v>
      </c>
      <c r="BK27" s="68">
        <v>3383.8222789244846</v>
      </c>
      <c r="BL27" s="68">
        <v>2022.1751361994866</v>
      </c>
      <c r="BM27" s="68">
        <v>2962.7520355588758</v>
      </c>
      <c r="BN27" s="68">
        <v>1363.4766071247946</v>
      </c>
      <c r="BO27" s="68">
        <v>2642.0467976806508</v>
      </c>
      <c r="BP27" s="68">
        <v>5095.8961015300374</v>
      </c>
      <c r="BQ27" s="68">
        <v>3131.1425575528019</v>
      </c>
      <c r="BR27" s="68">
        <v>2974.7208998723722</v>
      </c>
      <c r="BS27" s="68">
        <v>4517.71970035103</v>
      </c>
      <c r="BT27" s="68">
        <v>2394.0727884315447</v>
      </c>
      <c r="BU27" s="68">
        <v>3129.1570038672116</v>
      </c>
      <c r="BV27" s="68">
        <v>4501.4183468290175</v>
      </c>
      <c r="BW27" s="68">
        <v>4095.5939650563755</v>
      </c>
      <c r="BX27" s="68">
        <v>2151.4659218222487</v>
      </c>
      <c r="BY27" s="68">
        <v>5730.0209369011345</v>
      </c>
      <c r="BZ27" s="68">
        <v>1447.9272948114524</v>
      </c>
      <c r="CA27" s="68">
        <v>3009.1174087332042</v>
      </c>
      <c r="CB27" s="68">
        <v>2767.3808492075732</v>
      </c>
      <c r="CC27" s="68">
        <v>88265.543142357492</v>
      </c>
      <c r="CD27" s="68">
        <v>271654.14</v>
      </c>
      <c r="CE27" s="105"/>
    </row>
    <row r="28" spans="1:83" s="2" customFormat="1" ht="68.25" thickBot="1">
      <c r="A28" s="71" t="s">
        <v>114</v>
      </c>
      <c r="B28" s="82" t="s">
        <v>123</v>
      </c>
      <c r="C28" s="72">
        <v>12530.615558254636</v>
      </c>
      <c r="D28" s="72">
        <v>11103.003871613997</v>
      </c>
      <c r="E28" s="72">
        <v>4758.4471663833965</v>
      </c>
      <c r="F28" s="72">
        <v>12795.356165059206</v>
      </c>
      <c r="G28" s="72">
        <v>11597.808558405466</v>
      </c>
      <c r="H28" s="72">
        <v>6033.6734673245537</v>
      </c>
      <c r="I28" s="72">
        <v>7661.9921396492846</v>
      </c>
      <c r="J28" s="72">
        <v>8183.1864152075368</v>
      </c>
      <c r="K28" s="72">
        <v>19390.590226185595</v>
      </c>
      <c r="L28" s="72">
        <v>5188.441891065152</v>
      </c>
      <c r="M28" s="72">
        <v>16519.552690768989</v>
      </c>
      <c r="N28" s="72">
        <v>4233.5445131638753</v>
      </c>
      <c r="O28" s="72">
        <v>37848.060607456937</v>
      </c>
      <c r="P28" s="72">
        <v>13588.274558056957</v>
      </c>
      <c r="Q28" s="72">
        <v>12577.514520971061</v>
      </c>
      <c r="R28" s="72">
        <v>5006.7418473415937</v>
      </c>
      <c r="S28" s="72">
        <v>8613.6264480926257</v>
      </c>
      <c r="T28" s="72">
        <v>19795.458416185156</v>
      </c>
      <c r="U28" s="72">
        <v>6180.5096036721752</v>
      </c>
      <c r="V28" s="72">
        <v>4895.4966706502892</v>
      </c>
      <c r="W28" s="72">
        <v>5143.7120645117602</v>
      </c>
      <c r="X28" s="72">
        <v>4478.1962525539657</v>
      </c>
      <c r="Y28" s="72">
        <v>8972.457520595588</v>
      </c>
      <c r="Z28" s="72">
        <v>17654.690096470171</v>
      </c>
      <c r="AA28" s="72">
        <v>7252.3771003517468</v>
      </c>
      <c r="AB28" s="72">
        <v>8908.2805305390102</v>
      </c>
      <c r="AC28" s="72">
        <v>4258.2439415417757</v>
      </c>
      <c r="AD28" s="72">
        <v>3615.846762461958</v>
      </c>
      <c r="AE28" s="72">
        <v>4489.7743165204492</v>
      </c>
      <c r="AF28" s="72">
        <v>3185.2970107547681</v>
      </c>
      <c r="AG28" s="72">
        <v>296460.77093782567</v>
      </c>
      <c r="AH28" s="72">
        <v>11799.92317514764</v>
      </c>
      <c r="AI28" s="72">
        <v>10671.30359169889</v>
      </c>
      <c r="AJ28" s="72">
        <v>8375.5061227161696</v>
      </c>
      <c r="AK28" s="72">
        <v>7650.0799266169597</v>
      </c>
      <c r="AL28" s="72">
        <v>23961.902865822922</v>
      </c>
      <c r="AM28" s="72">
        <v>5428.132470920923</v>
      </c>
      <c r="AN28" s="72">
        <v>4601.6747001709809</v>
      </c>
      <c r="AO28" s="72">
        <v>18146.572345249384</v>
      </c>
      <c r="AP28" s="72">
        <v>6452.2145316717706</v>
      </c>
      <c r="AQ28" s="72">
        <v>6923.2077408996756</v>
      </c>
      <c r="AR28" s="72">
        <v>104010.86415809918</v>
      </c>
      <c r="AS28" s="72">
        <v>5209.4603811464203</v>
      </c>
      <c r="AT28" s="72">
        <v>7285.2907147623691</v>
      </c>
      <c r="AU28" s="72">
        <v>4023.1249144944518</v>
      </c>
      <c r="AV28" s="72">
        <v>3393.9147967568597</v>
      </c>
      <c r="AW28" s="72">
        <v>3159.6100186529147</v>
      </c>
      <c r="AX28" s="72">
        <v>4262.0902874368858</v>
      </c>
      <c r="AY28" s="72">
        <v>1928.5349514110151</v>
      </c>
      <c r="AZ28" s="72">
        <v>29262.026064660917</v>
      </c>
      <c r="BA28" s="72">
        <v>4945.9773232758271</v>
      </c>
      <c r="BB28" s="72">
        <v>3565.1150097153532</v>
      </c>
      <c r="BC28" s="72">
        <v>20675.630149885597</v>
      </c>
      <c r="BD28" s="72">
        <v>5699.7580405916924</v>
      </c>
      <c r="BE28" s="72">
        <v>4645.8949418323546</v>
      </c>
      <c r="BF28" s="72">
        <v>6433.3974871525525</v>
      </c>
      <c r="BG28" s="72">
        <v>4092.4054735194518</v>
      </c>
      <c r="BH28" s="72">
        <v>5864.6574862814077</v>
      </c>
      <c r="BI28" s="72">
        <v>1951.8686639508601</v>
      </c>
      <c r="BJ28" s="72">
        <v>3956.6420096396237</v>
      </c>
      <c r="BK28" s="72">
        <v>7235.0896548153032</v>
      </c>
      <c r="BL28" s="72">
        <v>4449.6380916921817</v>
      </c>
      <c r="BM28" s="72">
        <v>5479.7674107046596</v>
      </c>
      <c r="BN28" s="72">
        <v>2713.8084115940169</v>
      </c>
      <c r="BO28" s="72">
        <v>5473.6676027871599</v>
      </c>
      <c r="BP28" s="72">
        <v>8938.4661687312746</v>
      </c>
      <c r="BQ28" s="72">
        <v>6844.9344782845437</v>
      </c>
      <c r="BR28" s="72">
        <v>5190.9319815665222</v>
      </c>
      <c r="BS28" s="72">
        <v>8439.7017450270851</v>
      </c>
      <c r="BT28" s="72">
        <v>4985.0639021418565</v>
      </c>
      <c r="BU28" s="72">
        <v>5932.3605556887505</v>
      </c>
      <c r="BV28" s="72">
        <v>8364.1603833359441</v>
      </c>
      <c r="BW28" s="72">
        <v>7433.1859010523294</v>
      </c>
      <c r="BX28" s="72">
        <v>4117.7994123709632</v>
      </c>
      <c r="BY28" s="72">
        <v>9743.8101826804614</v>
      </c>
      <c r="BZ28" s="72">
        <v>2950.9819332507668</v>
      </c>
      <c r="CA28" s="72">
        <v>5967.6378594474254</v>
      </c>
      <c r="CB28" s="72">
        <v>7150.0332655576985</v>
      </c>
      <c r="CC28" s="72">
        <v>173242.03883938977</v>
      </c>
      <c r="CD28" s="72">
        <v>602975.69999997551</v>
      </c>
      <c r="CE28" s="105"/>
    </row>
    <row r="29" spans="1:83" s="2" customFormat="1" ht="24.75" customHeight="1" thickBot="1">
      <c r="A29" s="67" t="s">
        <v>115</v>
      </c>
      <c r="B29" s="83" t="s">
        <v>103</v>
      </c>
      <c r="C29" s="73">
        <v>1467.8717698145219</v>
      </c>
      <c r="D29" s="73">
        <v>1300.6372965091277</v>
      </c>
      <c r="E29" s="73">
        <v>557.41796811305176</v>
      </c>
      <c r="F29" s="73">
        <v>1498.8842337469898</v>
      </c>
      <c r="G29" s="73">
        <v>1358.600117883426</v>
      </c>
      <c r="H29" s="73">
        <v>706.80158606655402</v>
      </c>
      <c r="I29" s="73">
        <v>897.54744370263791</v>
      </c>
      <c r="J29" s="73">
        <v>958.6016161911482</v>
      </c>
      <c r="K29" s="73">
        <v>2271.4686170631953</v>
      </c>
      <c r="L29" s="73">
        <v>607.78876710494353</v>
      </c>
      <c r="M29" s="73">
        <v>1935.1471547436781</v>
      </c>
      <c r="N29" s="73">
        <v>495.92938577009483</v>
      </c>
      <c r="O29" s="73">
        <v>4433.6289346389776</v>
      </c>
      <c r="P29" s="73">
        <v>1591.7689383680145</v>
      </c>
      <c r="Q29" s="73">
        <v>1473.3656470374706</v>
      </c>
      <c r="R29" s="73">
        <v>586.50390974770244</v>
      </c>
      <c r="S29" s="73">
        <v>1009.0245798462603</v>
      </c>
      <c r="T29" s="73">
        <v>2318.896022670956</v>
      </c>
      <c r="U29" s="73">
        <v>724.00238664424978</v>
      </c>
      <c r="V29" s="73">
        <v>573.47233491133113</v>
      </c>
      <c r="W29" s="73">
        <v>602.54898863107837</v>
      </c>
      <c r="X29" s="73">
        <v>524.58858291944489</v>
      </c>
      <c r="Y29" s="73">
        <v>1051.05906721926</v>
      </c>
      <c r="Z29" s="73">
        <v>2068.1203630384302</v>
      </c>
      <c r="AA29" s="73">
        <v>849.5639787338929</v>
      </c>
      <c r="AB29" s="73">
        <v>1043.5411929745537</v>
      </c>
      <c r="AC29" s="73">
        <v>498.82274671297307</v>
      </c>
      <c r="AD29" s="73">
        <v>423.57052308549379</v>
      </c>
      <c r="AE29" s="73">
        <v>525.94487009995078</v>
      </c>
      <c r="AF29" s="73">
        <v>373.13470665704182</v>
      </c>
      <c r="AG29" s="73">
        <v>34728.253731351178</v>
      </c>
      <c r="AH29" s="73">
        <v>1382.2763961000439</v>
      </c>
      <c r="AI29" s="73">
        <v>1250.0667039502514</v>
      </c>
      <c r="AJ29" s="73">
        <v>981.13049101924389</v>
      </c>
      <c r="AK29" s="73">
        <v>896.15201335487268</v>
      </c>
      <c r="AL29" s="73">
        <v>2806.9651170974344</v>
      </c>
      <c r="AM29" s="73">
        <v>635.86679998569753</v>
      </c>
      <c r="AN29" s="73">
        <v>539.05319773384952</v>
      </c>
      <c r="AO29" s="73">
        <v>2125.7408417530819</v>
      </c>
      <c r="AP29" s="73">
        <v>755.83067087146503</v>
      </c>
      <c r="AQ29" s="73">
        <v>811.00414837429605</v>
      </c>
      <c r="AR29" s="73">
        <v>12184.126992158126</v>
      </c>
      <c r="AS29" s="73">
        <v>610.25093251820579</v>
      </c>
      <c r="AT29" s="73">
        <v>853.41957267589089</v>
      </c>
      <c r="AU29" s="73">
        <v>471.28023846630754</v>
      </c>
      <c r="AV29" s="73">
        <v>397.57278452560666</v>
      </c>
      <c r="AW29" s="73">
        <v>370.12565970460213</v>
      </c>
      <c r="AX29" s="73">
        <v>499.2733185568004</v>
      </c>
      <c r="AY29" s="73">
        <v>225.91404222053654</v>
      </c>
      <c r="AZ29" s="73">
        <v>3427.83654866795</v>
      </c>
      <c r="BA29" s="73">
        <v>579.38578142689573</v>
      </c>
      <c r="BB29" s="73">
        <v>417.62766199110047</v>
      </c>
      <c r="BC29" s="73">
        <v>2422.0018305605358</v>
      </c>
      <c r="BD29" s="73">
        <v>667.68578795367921</v>
      </c>
      <c r="BE29" s="73">
        <v>544.23328199127025</v>
      </c>
      <c r="BF29" s="73">
        <v>753.62638902172716</v>
      </c>
      <c r="BG29" s="73">
        <v>479.39595922375855</v>
      </c>
      <c r="BH29" s="73">
        <v>687.00257570929296</v>
      </c>
      <c r="BI29" s="73">
        <v>228.64741934498613</v>
      </c>
      <c r="BJ29" s="73">
        <v>463.49224283608646</v>
      </c>
      <c r="BK29" s="73">
        <v>847.53887843796736</v>
      </c>
      <c r="BL29" s="73">
        <v>521.24319913267482</v>
      </c>
      <c r="BM29" s="73">
        <v>641.91546296576075</v>
      </c>
      <c r="BN29" s="73">
        <v>317.90319777545733</v>
      </c>
      <c r="BO29" s="73">
        <v>641.20091420303129</v>
      </c>
      <c r="BP29" s="73">
        <v>1047.0772240617951</v>
      </c>
      <c r="BQ29" s="73">
        <v>801.8349968677411</v>
      </c>
      <c r="BR29" s="73">
        <v>608.08046335356369</v>
      </c>
      <c r="BS29" s="73">
        <v>988.6505478989551</v>
      </c>
      <c r="BT29" s="73">
        <v>583.96449389551651</v>
      </c>
      <c r="BU29" s="73">
        <v>694.93350486842473</v>
      </c>
      <c r="BV29" s="73">
        <v>979.80141899828209</v>
      </c>
      <c r="BW29" s="73">
        <v>870.7444333610855</v>
      </c>
      <c r="BX29" s="73">
        <v>482.37067708907324</v>
      </c>
      <c r="BY29" s="73">
        <v>1141.4175010872425</v>
      </c>
      <c r="BZ29" s="73">
        <v>345.68637533516602</v>
      </c>
      <c r="CA29" s="73">
        <v>699.06598807021112</v>
      </c>
      <c r="CB29" s="73">
        <v>837.57513227935613</v>
      </c>
      <c r="CC29" s="73">
        <v>20294.062727822744</v>
      </c>
      <c r="CD29" s="73">
        <v>70634.28</v>
      </c>
      <c r="CE29" s="105"/>
    </row>
    <row r="30" spans="1:83" s="2" customFormat="1" ht="26.25" customHeight="1" thickBot="1">
      <c r="A30" s="71" t="s">
        <v>116</v>
      </c>
      <c r="B30" s="84" t="s">
        <v>104</v>
      </c>
      <c r="C30" s="74">
        <v>591.81863884843142</v>
      </c>
      <c r="D30" s="74">
        <v>524.39280479711044</v>
      </c>
      <c r="E30" s="74">
        <v>224.74057335403964</v>
      </c>
      <c r="F30" s="74">
        <v>604.32228839689867</v>
      </c>
      <c r="G30" s="74">
        <v>547.76233799133922</v>
      </c>
      <c r="H30" s="74">
        <v>284.96927402226419</v>
      </c>
      <c r="I30" s="74">
        <v>361.87446162351358</v>
      </c>
      <c r="J30" s="74">
        <v>386.49037017984017</v>
      </c>
      <c r="K30" s="74">
        <v>915.81396466745366</v>
      </c>
      <c r="L30" s="74">
        <v>245.04914410941032</v>
      </c>
      <c r="M30" s="74">
        <v>780.21539663272563</v>
      </c>
      <c r="N30" s="74">
        <v>199.94951881149839</v>
      </c>
      <c r="O30" s="74">
        <v>1787.556852863662</v>
      </c>
      <c r="P30" s="74">
        <v>641.7716764082229</v>
      </c>
      <c r="Q30" s="74">
        <v>594.03366812206934</v>
      </c>
      <c r="R30" s="74">
        <v>236.46748488802129</v>
      </c>
      <c r="S30" s="74">
        <v>406.81997275871061</v>
      </c>
      <c r="T30" s="74">
        <v>934.93581386988353</v>
      </c>
      <c r="U30" s="74">
        <v>291.90431739208219</v>
      </c>
      <c r="V30" s="74">
        <v>231.21339591355502</v>
      </c>
      <c r="W30" s="74">
        <v>242.93656273272637</v>
      </c>
      <c r="X30" s="74">
        <v>211.5043748937571</v>
      </c>
      <c r="Y30" s="74">
        <v>423.76749747670664</v>
      </c>
      <c r="Z30" s="74">
        <v>833.82772487189686</v>
      </c>
      <c r="AA30" s="74">
        <v>342.52841961289414</v>
      </c>
      <c r="AB30" s="74">
        <v>420.73643019001986</v>
      </c>
      <c r="AC30" s="74">
        <v>201.11606821324057</v>
      </c>
      <c r="AD30" s="74">
        <v>170.77576909899301</v>
      </c>
      <c r="AE30" s="74">
        <v>212.05120469834964</v>
      </c>
      <c r="AF30" s="74">
        <v>150.44098452059114</v>
      </c>
      <c r="AG30" s="74">
        <v>14001.786992244042</v>
      </c>
      <c r="AH30" s="74">
        <v>557.3081736939539</v>
      </c>
      <c r="AI30" s="74">
        <v>504.00368098574745</v>
      </c>
      <c r="AJ30" s="74">
        <v>395.57359414376657</v>
      </c>
      <c r="AK30" s="74">
        <v>361.31185002078041</v>
      </c>
      <c r="AL30" s="74">
        <v>1131.7162091791845</v>
      </c>
      <c r="AM30" s="74">
        <v>256.36968555093483</v>
      </c>
      <c r="AN30" s="74">
        <v>217.33623897546053</v>
      </c>
      <c r="AO30" s="74">
        <v>857.05923186314374</v>
      </c>
      <c r="AP30" s="74">
        <v>304.73689053340752</v>
      </c>
      <c r="AQ30" s="74">
        <v>326.98181207746444</v>
      </c>
      <c r="AR30" s="74">
        <v>4912.4137409949635</v>
      </c>
      <c r="AS30" s="74">
        <v>246.0418434810187</v>
      </c>
      <c r="AT30" s="74">
        <v>344.08292349097741</v>
      </c>
      <c r="AU30" s="74">
        <v>190.0114403593559</v>
      </c>
      <c r="AV30" s="74">
        <v>160.29396369606334</v>
      </c>
      <c r="AW30" s="74">
        <v>149.22779266811148</v>
      </c>
      <c r="AX30" s="74">
        <v>201.29773041344149</v>
      </c>
      <c r="AY30" s="74">
        <v>91.084346543839544</v>
      </c>
      <c r="AZ30" s="74">
        <v>1382.0400406528079</v>
      </c>
      <c r="BA30" s="74">
        <v>233.59758773447047</v>
      </c>
      <c r="BB30" s="74">
        <v>168.37971786612982</v>
      </c>
      <c r="BC30" s="74">
        <v>976.50616091068093</v>
      </c>
      <c r="BD30" s="74">
        <v>269.19851061317109</v>
      </c>
      <c r="BE30" s="74">
        <v>219.42475275261035</v>
      </c>
      <c r="BF30" s="74">
        <v>303.84816502565081</v>
      </c>
      <c r="BG30" s="74">
        <v>193.28354825782415</v>
      </c>
      <c r="BH30" s="74">
        <v>276.98668071872186</v>
      </c>
      <c r="BI30" s="74">
        <v>92.186393440930289</v>
      </c>
      <c r="BJ30" s="74">
        <v>186.87146514625039</v>
      </c>
      <c r="BK30" s="74">
        <v>341.71193678018886</v>
      </c>
      <c r="BL30" s="74">
        <v>210.15557827553337</v>
      </c>
      <c r="BM30" s="74">
        <v>258.80839413933302</v>
      </c>
      <c r="BN30" s="74">
        <v>128.17266580227783</v>
      </c>
      <c r="BO30" s="74">
        <v>258.52030134754727</v>
      </c>
      <c r="BP30" s="74">
        <v>422.16209225942629</v>
      </c>
      <c r="BQ30" s="74">
        <v>323.28498046342634</v>
      </c>
      <c r="BR30" s="74">
        <v>245.16675061998268</v>
      </c>
      <c r="BS30" s="74">
        <v>398.60554142835514</v>
      </c>
      <c r="BT30" s="74">
        <v>235.44363957399855</v>
      </c>
      <c r="BU30" s="74">
        <v>280.18428407637333</v>
      </c>
      <c r="BV30" s="74">
        <v>395.03773698610996</v>
      </c>
      <c r="BW30" s="74">
        <v>351.06798559231208</v>
      </c>
      <c r="BX30" s="74">
        <v>194.48289925987459</v>
      </c>
      <c r="BY30" s="74">
        <v>460.1983400338753</v>
      </c>
      <c r="BZ30" s="74">
        <v>139.37432705389298</v>
      </c>
      <c r="CA30" s="74">
        <v>281.8504245621013</v>
      </c>
      <c r="CB30" s="74">
        <v>337.69473935826039</v>
      </c>
      <c r="CC30" s="74">
        <v>8182.1892261081894</v>
      </c>
      <c r="CD30" s="74">
        <v>28478.43</v>
      </c>
      <c r="CE30" s="105"/>
    </row>
    <row r="31" spans="1:83" s="2" customFormat="1" ht="78.75" customHeight="1" thickBot="1">
      <c r="A31" s="67" t="s">
        <v>117</v>
      </c>
      <c r="B31" s="85" t="s">
        <v>105</v>
      </c>
      <c r="C31" s="68">
        <v>13406.668689220725</v>
      </c>
      <c r="D31" s="68">
        <v>11879.248363326014</v>
      </c>
      <c r="E31" s="68">
        <v>5091.1245611424083</v>
      </c>
      <c r="F31" s="68">
        <v>13689.918110409297</v>
      </c>
      <c r="G31" s="68">
        <v>12408.646338297554</v>
      </c>
      <c r="H31" s="68">
        <v>6455.5057793688429</v>
      </c>
      <c r="I31" s="68">
        <v>8197.6651217284088</v>
      </c>
      <c r="J31" s="68">
        <v>8755.297661218845</v>
      </c>
      <c r="K31" s="68">
        <v>20746.244878581336</v>
      </c>
      <c r="L31" s="68">
        <v>5551.1815140606859</v>
      </c>
      <c r="M31" s="68">
        <v>17674.484448879943</v>
      </c>
      <c r="N31" s="68">
        <v>4529.5243801224715</v>
      </c>
      <c r="O31" s="68">
        <v>40494.132689232247</v>
      </c>
      <c r="P31" s="68">
        <v>14538.271820016749</v>
      </c>
      <c r="Q31" s="68">
        <v>13456.846499886462</v>
      </c>
      <c r="R31" s="68">
        <v>5356.7782722012753</v>
      </c>
      <c r="S31" s="68">
        <v>9215.8310551801751</v>
      </c>
      <c r="T31" s="68">
        <v>21179.418624986229</v>
      </c>
      <c r="U31" s="68">
        <v>6612.6076729243432</v>
      </c>
      <c r="V31" s="68">
        <v>5237.7556096480648</v>
      </c>
      <c r="W31" s="68">
        <v>5503.324490410112</v>
      </c>
      <c r="X31" s="68">
        <v>4791.2804605796537</v>
      </c>
      <c r="Y31" s="68">
        <v>9599.7490903381404</v>
      </c>
      <c r="Z31" s="68">
        <v>18888.982734636702</v>
      </c>
      <c r="AA31" s="68">
        <v>7759.4126594727459</v>
      </c>
      <c r="AB31" s="68">
        <v>9531.0852933235437</v>
      </c>
      <c r="AC31" s="68">
        <v>4555.950620041508</v>
      </c>
      <c r="AD31" s="68">
        <v>3868.6415164484588</v>
      </c>
      <c r="AE31" s="68">
        <v>4803.6679819220508</v>
      </c>
      <c r="AF31" s="68">
        <v>3407.9907328912191</v>
      </c>
      <c r="AG31" s="68">
        <v>317187.23767693283</v>
      </c>
      <c r="AH31" s="68">
        <v>12624.891397553729</v>
      </c>
      <c r="AI31" s="68">
        <v>11417.366614663395</v>
      </c>
      <c r="AJ31" s="68">
        <v>8961.0630195916456</v>
      </c>
      <c r="AK31" s="68">
        <v>8184.9200899510524</v>
      </c>
      <c r="AL31" s="68">
        <v>25637.151773741174</v>
      </c>
      <c r="AM31" s="68">
        <v>5807.6295853556858</v>
      </c>
      <c r="AN31" s="68">
        <v>4923.3916589293704</v>
      </c>
      <c r="AO31" s="68">
        <v>19415.253955139324</v>
      </c>
      <c r="AP31" s="68">
        <v>6903.3083120098281</v>
      </c>
      <c r="AQ31" s="68">
        <v>7407.2300771965074</v>
      </c>
      <c r="AR31" s="68">
        <v>111282.57740926235</v>
      </c>
      <c r="AS31" s="68">
        <v>5573.6694701836068</v>
      </c>
      <c r="AT31" s="68">
        <v>7794.6273639472829</v>
      </c>
      <c r="AU31" s="68">
        <v>4304.3937126014034</v>
      </c>
      <c r="AV31" s="68">
        <v>3631.193617586403</v>
      </c>
      <c r="AW31" s="68">
        <v>3380.5078856894056</v>
      </c>
      <c r="AX31" s="68">
        <v>4560.0658755802451</v>
      </c>
      <c r="AY31" s="68">
        <v>2063.364647087712</v>
      </c>
      <c r="AZ31" s="68">
        <v>31307.822572676057</v>
      </c>
      <c r="BA31" s="68">
        <v>5291.7655169682521</v>
      </c>
      <c r="BB31" s="68">
        <v>3814.3629538403238</v>
      </c>
      <c r="BC31" s="68">
        <v>22121.125819535453</v>
      </c>
      <c r="BD31" s="68">
        <v>6098.2453179322001</v>
      </c>
      <c r="BE31" s="68">
        <v>4970.7034710710141</v>
      </c>
      <c r="BF31" s="68">
        <v>6883.1757111486286</v>
      </c>
      <c r="BG31" s="68">
        <v>4378.5178844853863</v>
      </c>
      <c r="BH31" s="68">
        <v>6274.6733812719785</v>
      </c>
      <c r="BI31" s="68">
        <v>2088.3296898549161</v>
      </c>
      <c r="BJ31" s="68">
        <v>4233.2627873294596</v>
      </c>
      <c r="BK31" s="68">
        <v>7740.9165964730819</v>
      </c>
      <c r="BL31" s="68">
        <v>4760.7257125493234</v>
      </c>
      <c r="BM31" s="68">
        <v>5862.8744795310868</v>
      </c>
      <c r="BN31" s="68">
        <v>2903.5389435671959</v>
      </c>
      <c r="BO31" s="68">
        <v>5856.3482156426435</v>
      </c>
      <c r="BP31" s="68">
        <v>9563.3813005336433</v>
      </c>
      <c r="BQ31" s="68">
        <v>7323.4844946888588</v>
      </c>
      <c r="BR31" s="68">
        <v>5553.8456943001029</v>
      </c>
      <c r="BS31" s="68">
        <v>9029.7467514976852</v>
      </c>
      <c r="BT31" s="68">
        <v>5333.5847564633741</v>
      </c>
      <c r="BU31" s="68">
        <v>6347.1097764808019</v>
      </c>
      <c r="BV31" s="68">
        <v>8948.9240653481156</v>
      </c>
      <c r="BW31" s="68">
        <v>7952.8623488211033</v>
      </c>
      <c r="BX31" s="68">
        <v>4405.6871902001612</v>
      </c>
      <c r="BY31" s="68">
        <v>10425.029343733828</v>
      </c>
      <c r="BZ31" s="68">
        <v>3157.2939815320397</v>
      </c>
      <c r="CA31" s="68">
        <v>6384.8534229555353</v>
      </c>
      <c r="CB31" s="68">
        <v>7649.9136584787939</v>
      </c>
      <c r="CC31" s="68">
        <v>185353.91234110433</v>
      </c>
      <c r="CD31" s="68">
        <v>645131.54999997548</v>
      </c>
      <c r="CE31" s="105"/>
    </row>
    <row r="32" spans="1:83" ht="47.25" customHeight="1" thickBot="1">
      <c r="A32" s="67" t="s">
        <v>118</v>
      </c>
      <c r="B32" s="85" t="s">
        <v>122</v>
      </c>
      <c r="C32" s="75">
        <v>38437.116293791849</v>
      </c>
      <c r="D32" s="75">
        <v>41269.551957124335</v>
      </c>
      <c r="E32" s="75">
        <v>39813.964777762987</v>
      </c>
      <c r="F32" s="75">
        <v>36981.089769657425</v>
      </c>
      <c r="G32" s="75">
        <v>39513.824895065525</v>
      </c>
      <c r="H32" s="75">
        <v>29206.552125105947</v>
      </c>
      <c r="I32" s="75">
        <v>34848.751845312472</v>
      </c>
      <c r="J32" s="75">
        <v>47212.800718326362</v>
      </c>
      <c r="K32" s="75">
        <v>60013.961341547591</v>
      </c>
      <c r="L32" s="75">
        <v>42502.980583828801</v>
      </c>
      <c r="M32" s="75">
        <v>51789.348499390122</v>
      </c>
      <c r="N32" s="75">
        <v>33655.002782091688</v>
      </c>
      <c r="O32" s="75">
        <v>242249.02967194802</v>
      </c>
      <c r="P32" s="75">
        <v>41281.668424027346</v>
      </c>
      <c r="Q32" s="75">
        <v>36347.26735097565</v>
      </c>
      <c r="R32" s="75">
        <v>34065.993393616955</v>
      </c>
      <c r="S32" s="75">
        <v>35902.730790338275</v>
      </c>
      <c r="T32" s="75">
        <v>47578.962472044848</v>
      </c>
      <c r="U32" s="75">
        <v>26280.536903428321</v>
      </c>
      <c r="V32" s="75">
        <v>30417.338996301944</v>
      </c>
      <c r="W32" s="75">
        <v>38119.252454453257</v>
      </c>
      <c r="X32" s="75">
        <v>25516.586431371255</v>
      </c>
      <c r="Y32" s="75">
        <v>25907.918948422212</v>
      </c>
      <c r="Z32" s="75">
        <v>42133.920907581865</v>
      </c>
      <c r="AA32" s="75">
        <v>37899.495333337087</v>
      </c>
      <c r="AB32" s="75">
        <v>31530.822129696833</v>
      </c>
      <c r="AC32" s="75">
        <v>24012.948135398183</v>
      </c>
      <c r="AD32" s="75">
        <v>23212.660719445059</v>
      </c>
      <c r="AE32" s="75">
        <v>30202.838371911865</v>
      </c>
      <c r="AF32" s="75">
        <v>24584.284693267782</v>
      </c>
      <c r="AG32" s="75">
        <v>42139.284588410337</v>
      </c>
      <c r="AH32" s="75">
        <v>31116.489031573525</v>
      </c>
      <c r="AI32" s="75">
        <v>25253.968347038666</v>
      </c>
      <c r="AJ32" s="75">
        <v>21750.858582627727</v>
      </c>
      <c r="AK32" s="75">
        <v>26228.313451638816</v>
      </c>
      <c r="AL32" s="75">
        <v>55348.554797701436</v>
      </c>
      <c r="AM32" s="75">
        <v>19618.236594039634</v>
      </c>
      <c r="AN32" s="75">
        <v>27305.459237721789</v>
      </c>
      <c r="AO32" s="75">
        <v>42326.821538349679</v>
      </c>
      <c r="AP32" s="75">
        <v>26132.022717537904</v>
      </c>
      <c r="AQ32" s="75">
        <v>22551.171786639658</v>
      </c>
      <c r="AR32" s="75">
        <v>31147.599088038562</v>
      </c>
      <c r="AS32" s="75">
        <v>32833.132502071836</v>
      </c>
      <c r="AT32" s="75">
        <v>38858.274207601477</v>
      </c>
      <c r="AU32" s="75">
        <v>34929.952229840485</v>
      </c>
      <c r="AV32" s="75">
        <v>32914.909422261553</v>
      </c>
      <c r="AW32" s="75">
        <v>38280.277441584127</v>
      </c>
      <c r="AX32" s="75">
        <v>25217.762185038835</v>
      </c>
      <c r="AY32" s="75">
        <v>20582.606447070582</v>
      </c>
      <c r="AZ32" s="75">
        <v>32167.218162944824</v>
      </c>
      <c r="BA32" s="75">
        <v>16405.123142139364</v>
      </c>
      <c r="BB32" s="75">
        <v>23652.517433852405</v>
      </c>
      <c r="BC32" s="75">
        <v>36903.859565695835</v>
      </c>
      <c r="BD32" s="75">
        <v>24543.181020229902</v>
      </c>
      <c r="BE32" s="75">
        <v>20615.024892643418</v>
      </c>
      <c r="BF32" s="75">
        <v>28446.41038697878</v>
      </c>
      <c r="BG32" s="75">
        <v>23621.007964224435</v>
      </c>
      <c r="BH32" s="75">
        <v>17669.795969979084</v>
      </c>
      <c r="BI32" s="75">
        <v>18826.219448732259</v>
      </c>
      <c r="BJ32" s="75">
        <v>19505.711676559691</v>
      </c>
      <c r="BK32" s="75">
        <v>22354.871381431873</v>
      </c>
      <c r="BL32" s="75">
        <v>18435.782819804488</v>
      </c>
      <c r="BM32" s="75">
        <v>23659.37321772438</v>
      </c>
      <c r="BN32" s="75">
        <v>16814.731434496021</v>
      </c>
      <c r="BO32" s="75">
        <v>21638.994799159038</v>
      </c>
      <c r="BP32" s="75">
        <v>21421.084068578053</v>
      </c>
      <c r="BQ32" s="75">
        <v>20383.586366315583</v>
      </c>
      <c r="BR32" s="75">
        <v>17846.939388270104</v>
      </c>
      <c r="BS32" s="75">
        <v>19474.165748143136</v>
      </c>
      <c r="BT32" s="75">
        <v>24036.417230531595</v>
      </c>
      <c r="BU32" s="75">
        <v>19492.572853247493</v>
      </c>
      <c r="BV32" s="75">
        <v>19836.017578371015</v>
      </c>
      <c r="BW32" s="75">
        <v>21836.867444398711</v>
      </c>
      <c r="BX32" s="75">
        <v>22430.929739266656</v>
      </c>
      <c r="BY32" s="75">
        <v>28212.825105915435</v>
      </c>
      <c r="BZ32" s="75">
        <v>19912.019773443215</v>
      </c>
      <c r="CA32" s="75">
        <v>25432.989674250224</v>
      </c>
      <c r="CB32" s="75">
        <v>40671.636651331966</v>
      </c>
      <c r="CC32" s="75">
        <v>22922.955334642535</v>
      </c>
      <c r="CD32" s="75">
        <v>32002.001577450159</v>
      </c>
      <c r="CE32" s="106"/>
    </row>
    <row r="33" spans="1:83" ht="32.25" hidden="1" customHeight="1" thickBot="1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</row>
    <row r="34" spans="1:83" hidden="1"/>
    <row r="35" spans="1:83" hidden="1"/>
    <row r="36" spans="1:83" hidden="1"/>
  </sheetData>
  <mergeCells count="92">
    <mergeCell ref="BU2:BU4"/>
    <mergeCell ref="CE1:CE32"/>
    <mergeCell ref="A33:CE33"/>
    <mergeCell ref="BV2:BV4"/>
    <mergeCell ref="BW2:BW4"/>
    <mergeCell ref="BX2:BX4"/>
    <mergeCell ref="BY2:BY4"/>
    <mergeCell ref="BZ2:BZ4"/>
    <mergeCell ref="CA2:CA4"/>
    <mergeCell ref="BP2:BP4"/>
    <mergeCell ref="BQ2:BQ4"/>
    <mergeCell ref="CB2:CB4"/>
    <mergeCell ref="CC2:CC4"/>
    <mergeCell ref="CD2:CD4"/>
    <mergeCell ref="AW2:AW4"/>
    <mergeCell ref="BF2:BF4"/>
    <mergeCell ref="BG2:BG4"/>
    <mergeCell ref="BH2:BH4"/>
    <mergeCell ref="BI2:BI4"/>
    <mergeCell ref="BT2:BT4"/>
    <mergeCell ref="AR2:AR4"/>
    <mergeCell ref="AS2:AS4"/>
    <mergeCell ref="AT2:AT4"/>
    <mergeCell ref="AU2:AU4"/>
    <mergeCell ref="AV2:AV4"/>
    <mergeCell ref="BR2:BR4"/>
    <mergeCell ref="BS2:BS4"/>
    <mergeCell ref="AX2:AX4"/>
    <mergeCell ref="AY2:AY4"/>
    <mergeCell ref="AZ2:AZ4"/>
    <mergeCell ref="BA2:BA4"/>
    <mergeCell ref="BB2:BB4"/>
    <mergeCell ref="BC2:BC4"/>
    <mergeCell ref="BN2:BN4"/>
    <mergeCell ref="BO2:BO4"/>
    <mergeCell ref="BJ2:BJ4"/>
    <mergeCell ref="BK2:BK4"/>
    <mergeCell ref="BL2:BL4"/>
    <mergeCell ref="BM2:BM4"/>
    <mergeCell ref="BD2:BD4"/>
    <mergeCell ref="BE2:BE4"/>
    <mergeCell ref="AO2:AO4"/>
    <mergeCell ref="AP2:AP4"/>
    <mergeCell ref="AQ2:AQ4"/>
    <mergeCell ref="AF2:AF4"/>
    <mergeCell ref="AG2:AG4"/>
    <mergeCell ref="AH2:AH4"/>
    <mergeCell ref="AI2:AI4"/>
    <mergeCell ref="AJ2:AJ4"/>
    <mergeCell ref="AK2:AK4"/>
    <mergeCell ref="X2:X4"/>
    <mergeCell ref="Y2:Y4"/>
    <mergeCell ref="AL2:AL4"/>
    <mergeCell ref="AM2:AM4"/>
    <mergeCell ref="AN2:AN4"/>
    <mergeCell ref="U2:U4"/>
    <mergeCell ref="V2:V4"/>
    <mergeCell ref="W2:W4"/>
    <mergeCell ref="A1:A4"/>
    <mergeCell ref="B1:B4"/>
    <mergeCell ref="O2:O4"/>
    <mergeCell ref="P2:P4"/>
    <mergeCell ref="Q2:Q4"/>
    <mergeCell ref="R2:R4"/>
    <mergeCell ref="S2:S4"/>
    <mergeCell ref="H2:H4"/>
    <mergeCell ref="I2:I4"/>
    <mergeCell ref="J2:J4"/>
    <mergeCell ref="K2:K4"/>
    <mergeCell ref="L2:L4"/>
    <mergeCell ref="M2:M4"/>
    <mergeCell ref="BA1:BK1"/>
    <mergeCell ref="BL1:BU1"/>
    <mergeCell ref="BV1:CD1"/>
    <mergeCell ref="C2:C4"/>
    <mergeCell ref="D2:D4"/>
    <mergeCell ref="E2:E4"/>
    <mergeCell ref="F2:F4"/>
    <mergeCell ref="G2:G4"/>
    <mergeCell ref="N2:N4"/>
    <mergeCell ref="Z2:Z4"/>
    <mergeCell ref="AA2:AA4"/>
    <mergeCell ref="AB2:AB4"/>
    <mergeCell ref="AC2:AC4"/>
    <mergeCell ref="AD2:AD4"/>
    <mergeCell ref="AE2:AE4"/>
    <mergeCell ref="T2:T4"/>
    <mergeCell ref="AH1:AR1"/>
    <mergeCell ref="C1:M1"/>
    <mergeCell ref="N1:W1"/>
    <mergeCell ref="X1:AG1"/>
    <mergeCell ref="AS1:AZ1"/>
  </mergeCells>
  <printOptions horizontalCentered="1" verticalCentered="1"/>
  <pageMargins left="0" right="0" top="0.25" bottom="0.25" header="0" footer="0"/>
  <pageSetup paperSize="9" scale="55" orientation="landscape" r:id="rId1"/>
  <colBreaks count="7" manualBreakCount="7">
    <brk id="13" max="32" man="1"/>
    <brk id="23" max="32" man="1"/>
    <brk id="33" max="32" man="1"/>
    <brk id="44" max="32" man="1"/>
    <brk id="52" max="32" man="1"/>
    <brk id="63" max="32" man="1"/>
    <brk id="7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L34"/>
  <sheetViews>
    <sheetView showGridLines="0" zoomScale="70" zoomScaleNormal="70" zoomScaleSheetLayoutView="70" workbookViewId="0">
      <selection activeCell="CF33" sqref="CF33"/>
    </sheetView>
  </sheetViews>
  <sheetFormatPr defaultColWidth="0" defaultRowHeight="18" zeroHeight="1"/>
  <cols>
    <col min="1" max="1" width="13.28515625" style="4" customWidth="1"/>
    <col min="2" max="2" width="51" style="4" customWidth="1"/>
    <col min="3" max="3" width="19.140625" style="4" customWidth="1"/>
    <col min="4" max="4" width="15.28515625" style="4" customWidth="1"/>
    <col min="5" max="6" width="15.42578125" style="4" bestFit="1" customWidth="1"/>
    <col min="7" max="7" width="15.85546875" style="4" bestFit="1" customWidth="1"/>
    <col min="8" max="12" width="15.42578125" style="4" bestFit="1" customWidth="1"/>
    <col min="13" max="13" width="17.28515625" style="4" customWidth="1"/>
    <col min="14" max="14" width="15.7109375" style="4" customWidth="1"/>
    <col min="15" max="15" width="21" style="4" customWidth="1"/>
    <col min="16" max="25" width="15.42578125" style="4" bestFit="1" customWidth="1"/>
    <col min="26" max="26" width="17.5703125" style="4" bestFit="1" customWidth="1"/>
    <col min="27" max="27" width="15.42578125" style="4" bestFit="1" customWidth="1"/>
    <col min="28" max="28" width="18.5703125" style="4" bestFit="1" customWidth="1"/>
    <col min="29" max="29" width="18.42578125" style="4" bestFit="1" customWidth="1"/>
    <col min="30" max="32" width="15.42578125" style="4" bestFit="1" customWidth="1"/>
    <col min="33" max="33" width="19.7109375" style="4" bestFit="1" customWidth="1"/>
    <col min="34" max="36" width="15.42578125" style="4" bestFit="1" customWidth="1"/>
    <col min="37" max="37" width="14" style="4" customWidth="1"/>
    <col min="38" max="38" width="15.5703125" style="4" bestFit="1" customWidth="1"/>
    <col min="39" max="39" width="15.85546875" style="4" customWidth="1"/>
    <col min="40" max="40" width="13" style="4" customWidth="1"/>
    <col min="41" max="41" width="13.5703125" style="4" customWidth="1"/>
    <col min="42" max="43" width="15.42578125" style="4" bestFit="1" customWidth="1"/>
    <col min="44" max="44" width="15.140625" style="4" customWidth="1"/>
    <col min="45" max="49" width="15.42578125" style="4" bestFit="1" customWidth="1"/>
    <col min="50" max="50" width="13.42578125" style="4" customWidth="1"/>
    <col min="51" max="51" width="15.42578125" style="4" customWidth="1"/>
    <col min="52" max="52" width="15.28515625" style="4" customWidth="1"/>
    <col min="53" max="53" width="15.85546875" style="4" customWidth="1"/>
    <col min="54" max="56" width="15.42578125" style="4" bestFit="1" customWidth="1"/>
    <col min="57" max="57" width="16.5703125" style="4" customWidth="1"/>
    <col min="58" max="60" width="15.42578125" style="4" bestFit="1" customWidth="1"/>
    <col min="61" max="61" width="13.42578125" style="4" bestFit="1" customWidth="1"/>
    <col min="62" max="63" width="15.42578125" style="4" bestFit="1" customWidth="1"/>
    <col min="64" max="64" width="15.5703125" style="4" customWidth="1"/>
    <col min="65" max="65" width="15.42578125" style="4" bestFit="1" customWidth="1"/>
    <col min="66" max="66" width="14.85546875" style="4" customWidth="1"/>
    <col min="67" max="67" width="19.42578125" style="4" customWidth="1"/>
    <col min="68" max="68" width="17.28515625" style="4" bestFit="1" customWidth="1"/>
    <col min="69" max="69" width="16.140625" style="4" customWidth="1"/>
    <col min="70" max="75" width="15.42578125" style="4" bestFit="1" customWidth="1"/>
    <col min="76" max="76" width="16.7109375" style="4" bestFit="1" customWidth="1"/>
    <col min="77" max="77" width="15.42578125" style="4" bestFit="1" customWidth="1"/>
    <col min="78" max="78" width="15.28515625" style="4" bestFit="1" customWidth="1"/>
    <col min="79" max="79" width="15.42578125" style="4" bestFit="1" customWidth="1"/>
    <col min="80" max="80" width="18.85546875" style="4" customWidth="1"/>
    <col min="81" max="81" width="18" style="4" customWidth="1"/>
    <col min="82" max="82" width="20.42578125" style="4" customWidth="1"/>
    <col min="83" max="83" width="4" style="4" customWidth="1"/>
    <col min="84" max="84" width="25.85546875" style="4" bestFit="1" customWidth="1"/>
    <col min="85" max="85" width="27.140625" style="4" bestFit="1" customWidth="1"/>
    <col min="86" max="86" width="21.85546875" style="4" bestFit="1" customWidth="1"/>
    <col min="87" max="87" width="19.85546875" style="4" bestFit="1" customWidth="1"/>
    <col min="88" max="88" width="3.7109375" style="3" customWidth="1"/>
    <col min="89" max="89" width="3.140625" style="3" customWidth="1"/>
    <col min="90" max="90" width="3.7109375" style="3" customWidth="1"/>
    <col min="91" max="16384" width="20.7109375" style="3" hidden="1"/>
  </cols>
  <sheetData>
    <row r="1" spans="1:90" s="1" customFormat="1" ht="84.75" customHeight="1" thickBot="1">
      <c r="A1" s="121" t="s">
        <v>0</v>
      </c>
      <c r="B1" s="124" t="s">
        <v>1</v>
      </c>
      <c r="C1" s="109" t="s">
        <v>127</v>
      </c>
      <c r="D1" s="110"/>
      <c r="E1" s="110"/>
      <c r="F1" s="110"/>
      <c r="G1" s="110"/>
      <c r="H1" s="110"/>
      <c r="I1" s="110"/>
      <c r="J1" s="110"/>
      <c r="K1" s="110"/>
      <c r="L1" s="110"/>
      <c r="M1" s="111"/>
      <c r="N1" s="109" t="s">
        <v>128</v>
      </c>
      <c r="O1" s="110"/>
      <c r="P1" s="110"/>
      <c r="Q1" s="110"/>
      <c r="R1" s="110"/>
      <c r="S1" s="110"/>
      <c r="T1" s="110"/>
      <c r="U1" s="110"/>
      <c r="V1" s="110"/>
      <c r="W1" s="111"/>
      <c r="X1" s="109" t="s">
        <v>129</v>
      </c>
      <c r="Y1" s="110"/>
      <c r="Z1" s="110"/>
      <c r="AA1" s="110"/>
      <c r="AB1" s="110"/>
      <c r="AC1" s="110"/>
      <c r="AD1" s="110"/>
      <c r="AE1" s="110"/>
      <c r="AF1" s="110"/>
      <c r="AG1" s="111"/>
      <c r="AH1" s="109" t="s">
        <v>130</v>
      </c>
      <c r="AI1" s="110"/>
      <c r="AJ1" s="110"/>
      <c r="AK1" s="110"/>
      <c r="AL1" s="110"/>
      <c r="AM1" s="110"/>
      <c r="AN1" s="110"/>
      <c r="AO1" s="110"/>
      <c r="AP1" s="110"/>
      <c r="AQ1" s="110"/>
      <c r="AR1" s="111"/>
      <c r="AS1" s="109" t="s">
        <v>124</v>
      </c>
      <c r="AT1" s="110"/>
      <c r="AU1" s="110"/>
      <c r="AV1" s="110"/>
      <c r="AW1" s="110"/>
      <c r="AX1" s="110"/>
      <c r="AY1" s="110"/>
      <c r="AZ1" s="111"/>
      <c r="BA1" s="109" t="s">
        <v>131</v>
      </c>
      <c r="BB1" s="110"/>
      <c r="BC1" s="110"/>
      <c r="BD1" s="110"/>
      <c r="BE1" s="110"/>
      <c r="BF1" s="110"/>
      <c r="BG1" s="110"/>
      <c r="BH1" s="110"/>
      <c r="BI1" s="110"/>
      <c r="BJ1" s="110"/>
      <c r="BK1" s="111"/>
      <c r="BL1" s="109" t="s">
        <v>125</v>
      </c>
      <c r="BM1" s="110"/>
      <c r="BN1" s="110"/>
      <c r="BO1" s="110"/>
      <c r="BP1" s="110"/>
      <c r="BQ1" s="110"/>
      <c r="BR1" s="110"/>
      <c r="BS1" s="110"/>
      <c r="BT1" s="110"/>
      <c r="BU1" s="111"/>
      <c r="BV1" s="109" t="s">
        <v>132</v>
      </c>
      <c r="BW1" s="110"/>
      <c r="BX1" s="110"/>
      <c r="BY1" s="110"/>
      <c r="BZ1" s="110"/>
      <c r="CA1" s="110"/>
      <c r="CB1" s="110"/>
      <c r="CC1" s="110"/>
      <c r="CD1" s="111"/>
      <c r="CE1" s="104"/>
      <c r="CF1" s="136" t="s">
        <v>110</v>
      </c>
      <c r="CG1" s="137"/>
      <c r="CH1" s="137"/>
      <c r="CI1" s="138"/>
      <c r="CJ1" s="127"/>
      <c r="CK1" s="128"/>
      <c r="CL1" s="129"/>
    </row>
    <row r="2" spans="1:90" s="2" customFormat="1" ht="18" customHeight="1">
      <c r="A2" s="122"/>
      <c r="B2" s="125"/>
      <c r="C2" s="112" t="s">
        <v>2</v>
      </c>
      <c r="D2" s="115" t="s">
        <v>107</v>
      </c>
      <c r="E2" s="112" t="s">
        <v>3</v>
      </c>
      <c r="F2" s="112" t="s">
        <v>4</v>
      </c>
      <c r="G2" s="112" t="s">
        <v>5</v>
      </c>
      <c r="H2" s="112" t="s">
        <v>6</v>
      </c>
      <c r="I2" s="112" t="s">
        <v>7</v>
      </c>
      <c r="J2" s="112" t="s">
        <v>8</v>
      </c>
      <c r="K2" s="112" t="s">
        <v>9</v>
      </c>
      <c r="L2" s="112" t="s">
        <v>10</v>
      </c>
      <c r="M2" s="112" t="s">
        <v>11</v>
      </c>
      <c r="N2" s="112" t="s">
        <v>12</v>
      </c>
      <c r="O2" s="115" t="s">
        <v>13</v>
      </c>
      <c r="P2" s="115" t="s">
        <v>14</v>
      </c>
      <c r="Q2" s="112" t="s">
        <v>15</v>
      </c>
      <c r="R2" s="112" t="s">
        <v>16</v>
      </c>
      <c r="S2" s="112" t="s">
        <v>17</v>
      </c>
      <c r="T2" s="112" t="s">
        <v>18</v>
      </c>
      <c r="U2" s="112" t="s">
        <v>19</v>
      </c>
      <c r="V2" s="112" t="s">
        <v>20</v>
      </c>
      <c r="W2" s="112" t="s">
        <v>21</v>
      </c>
      <c r="X2" s="112" t="s">
        <v>22</v>
      </c>
      <c r="Y2" s="112" t="s">
        <v>23</v>
      </c>
      <c r="Z2" s="112" t="s">
        <v>24</v>
      </c>
      <c r="AA2" s="112" t="s">
        <v>25</v>
      </c>
      <c r="AB2" s="112" t="s">
        <v>26</v>
      </c>
      <c r="AC2" s="112" t="s">
        <v>27</v>
      </c>
      <c r="AD2" s="112" t="s">
        <v>28</v>
      </c>
      <c r="AE2" s="112" t="s">
        <v>29</v>
      </c>
      <c r="AF2" s="112" t="s">
        <v>30</v>
      </c>
      <c r="AG2" s="118" t="s">
        <v>31</v>
      </c>
      <c r="AH2" s="112" t="s">
        <v>32</v>
      </c>
      <c r="AI2" s="112" t="s">
        <v>33</v>
      </c>
      <c r="AJ2" s="112" t="s">
        <v>34</v>
      </c>
      <c r="AK2" s="112" t="s">
        <v>35</v>
      </c>
      <c r="AL2" s="112" t="s">
        <v>36</v>
      </c>
      <c r="AM2" s="112" t="s">
        <v>37</v>
      </c>
      <c r="AN2" s="139" t="s">
        <v>38</v>
      </c>
      <c r="AO2" s="139" t="s">
        <v>39</v>
      </c>
      <c r="AP2" s="112" t="s">
        <v>40</v>
      </c>
      <c r="AQ2" s="112" t="s">
        <v>41</v>
      </c>
      <c r="AR2" s="118" t="s">
        <v>42</v>
      </c>
      <c r="AS2" s="112" t="s">
        <v>43</v>
      </c>
      <c r="AT2" s="112" t="s">
        <v>44</v>
      </c>
      <c r="AU2" s="112" t="s">
        <v>45</v>
      </c>
      <c r="AV2" s="112" t="s">
        <v>46</v>
      </c>
      <c r="AW2" s="112" t="s">
        <v>47</v>
      </c>
      <c r="AX2" s="112" t="s">
        <v>48</v>
      </c>
      <c r="AY2" s="112" t="s">
        <v>49</v>
      </c>
      <c r="AZ2" s="118" t="s">
        <v>50</v>
      </c>
      <c r="BA2" s="112" t="s">
        <v>51</v>
      </c>
      <c r="BB2" s="112" t="s">
        <v>52</v>
      </c>
      <c r="BC2" s="112" t="s">
        <v>53</v>
      </c>
      <c r="BD2" s="112" t="s">
        <v>54</v>
      </c>
      <c r="BE2" s="115" t="s">
        <v>55</v>
      </c>
      <c r="BF2" s="112" t="s">
        <v>56</v>
      </c>
      <c r="BG2" s="112" t="s">
        <v>57</v>
      </c>
      <c r="BH2" s="112" t="s">
        <v>58</v>
      </c>
      <c r="BI2" s="112" t="s">
        <v>59</v>
      </c>
      <c r="BJ2" s="112" t="s">
        <v>60</v>
      </c>
      <c r="BK2" s="112" t="s">
        <v>61</v>
      </c>
      <c r="BL2" s="115" t="s">
        <v>62</v>
      </c>
      <c r="BM2" s="112" t="s">
        <v>63</v>
      </c>
      <c r="BN2" s="115" t="s">
        <v>64</v>
      </c>
      <c r="BO2" s="112" t="s">
        <v>65</v>
      </c>
      <c r="BP2" s="112" t="s">
        <v>66</v>
      </c>
      <c r="BQ2" s="115" t="s">
        <v>67</v>
      </c>
      <c r="BR2" s="112" t="s">
        <v>68</v>
      </c>
      <c r="BS2" s="112" t="s">
        <v>69</v>
      </c>
      <c r="BT2" s="112" t="s">
        <v>70</v>
      </c>
      <c r="BU2" s="112" t="s">
        <v>71</v>
      </c>
      <c r="BV2" s="112" t="s">
        <v>72</v>
      </c>
      <c r="BW2" s="112" t="s">
        <v>73</v>
      </c>
      <c r="BX2" s="112" t="s">
        <v>74</v>
      </c>
      <c r="BY2" s="112" t="s">
        <v>75</v>
      </c>
      <c r="BZ2" s="112" t="s">
        <v>76</v>
      </c>
      <c r="CA2" s="112" t="s">
        <v>77</v>
      </c>
      <c r="CB2" s="112" t="s">
        <v>78</v>
      </c>
      <c r="CC2" s="146" t="s">
        <v>79</v>
      </c>
      <c r="CD2" s="149" t="s">
        <v>80</v>
      </c>
      <c r="CE2" s="105"/>
      <c r="CF2" s="143" t="s">
        <v>108</v>
      </c>
      <c r="CG2" s="143" t="s">
        <v>109</v>
      </c>
      <c r="CH2" s="152" t="s">
        <v>80</v>
      </c>
      <c r="CI2" s="143" t="s">
        <v>120</v>
      </c>
      <c r="CJ2" s="130"/>
      <c r="CK2" s="131"/>
      <c r="CL2" s="132"/>
    </row>
    <row r="3" spans="1:90" s="2" customFormat="1" ht="18" customHeight="1">
      <c r="A3" s="122"/>
      <c r="B3" s="125"/>
      <c r="C3" s="113"/>
      <c r="D3" s="116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6"/>
      <c r="P3" s="116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9"/>
      <c r="AH3" s="113"/>
      <c r="AI3" s="113"/>
      <c r="AJ3" s="113"/>
      <c r="AK3" s="113"/>
      <c r="AL3" s="113"/>
      <c r="AM3" s="113"/>
      <c r="AN3" s="140"/>
      <c r="AO3" s="140"/>
      <c r="AP3" s="113"/>
      <c r="AQ3" s="113"/>
      <c r="AR3" s="119"/>
      <c r="AS3" s="113"/>
      <c r="AT3" s="113"/>
      <c r="AU3" s="113"/>
      <c r="AV3" s="113"/>
      <c r="AW3" s="113"/>
      <c r="AX3" s="113"/>
      <c r="AY3" s="113"/>
      <c r="AZ3" s="119"/>
      <c r="BA3" s="113"/>
      <c r="BB3" s="113"/>
      <c r="BC3" s="113"/>
      <c r="BD3" s="113"/>
      <c r="BE3" s="116"/>
      <c r="BF3" s="113"/>
      <c r="BG3" s="113"/>
      <c r="BH3" s="113"/>
      <c r="BI3" s="113"/>
      <c r="BJ3" s="113"/>
      <c r="BK3" s="113"/>
      <c r="BL3" s="116"/>
      <c r="BM3" s="113"/>
      <c r="BN3" s="116"/>
      <c r="BO3" s="113"/>
      <c r="BP3" s="113"/>
      <c r="BQ3" s="116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47"/>
      <c r="CD3" s="150"/>
      <c r="CE3" s="105"/>
      <c r="CF3" s="144"/>
      <c r="CG3" s="144"/>
      <c r="CH3" s="153"/>
      <c r="CI3" s="144"/>
      <c r="CJ3" s="130"/>
      <c r="CK3" s="131"/>
      <c r="CL3" s="132"/>
    </row>
    <row r="4" spans="1:90" s="2" customFormat="1" ht="37.5" customHeight="1" thickBot="1">
      <c r="A4" s="123"/>
      <c r="B4" s="126"/>
      <c r="C4" s="114"/>
      <c r="D4" s="117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7"/>
      <c r="P4" s="117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20"/>
      <c r="AH4" s="114"/>
      <c r="AI4" s="114"/>
      <c r="AJ4" s="114"/>
      <c r="AK4" s="114"/>
      <c r="AL4" s="114"/>
      <c r="AM4" s="114"/>
      <c r="AN4" s="141"/>
      <c r="AO4" s="141"/>
      <c r="AP4" s="114"/>
      <c r="AQ4" s="114"/>
      <c r="AR4" s="120"/>
      <c r="AS4" s="114"/>
      <c r="AT4" s="114"/>
      <c r="AU4" s="114"/>
      <c r="AV4" s="114"/>
      <c r="AW4" s="114"/>
      <c r="AX4" s="114"/>
      <c r="AY4" s="114"/>
      <c r="AZ4" s="120"/>
      <c r="BA4" s="114"/>
      <c r="BB4" s="114"/>
      <c r="BC4" s="114"/>
      <c r="BD4" s="114"/>
      <c r="BE4" s="117"/>
      <c r="BF4" s="114"/>
      <c r="BG4" s="114"/>
      <c r="BH4" s="114"/>
      <c r="BI4" s="114"/>
      <c r="BJ4" s="114"/>
      <c r="BK4" s="114"/>
      <c r="BL4" s="117"/>
      <c r="BM4" s="114"/>
      <c r="BN4" s="117"/>
      <c r="BO4" s="114"/>
      <c r="BP4" s="114"/>
      <c r="BQ4" s="117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48"/>
      <c r="CD4" s="151"/>
      <c r="CE4" s="105"/>
      <c r="CF4" s="145"/>
      <c r="CG4" s="145"/>
      <c r="CH4" s="154"/>
      <c r="CI4" s="145"/>
      <c r="CJ4" s="130"/>
      <c r="CK4" s="131"/>
      <c r="CL4" s="132"/>
    </row>
    <row r="5" spans="1:90" s="2" customFormat="1" ht="19.5" thickBo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15">
        <v>18</v>
      </c>
      <c r="S5" s="15">
        <v>19</v>
      </c>
      <c r="T5" s="15">
        <v>20</v>
      </c>
      <c r="U5" s="15">
        <v>21</v>
      </c>
      <c r="V5" s="15">
        <v>22</v>
      </c>
      <c r="W5" s="15">
        <v>23</v>
      </c>
      <c r="X5" s="15">
        <v>24</v>
      </c>
      <c r="Y5" s="15">
        <v>25</v>
      </c>
      <c r="Z5" s="15">
        <v>26</v>
      </c>
      <c r="AA5" s="15">
        <v>27</v>
      </c>
      <c r="AB5" s="15">
        <v>28</v>
      </c>
      <c r="AC5" s="15">
        <v>29</v>
      </c>
      <c r="AD5" s="15">
        <v>30</v>
      </c>
      <c r="AE5" s="15">
        <v>31</v>
      </c>
      <c r="AF5" s="15">
        <v>32</v>
      </c>
      <c r="AG5" s="16">
        <v>33</v>
      </c>
      <c r="AH5" s="15">
        <v>34</v>
      </c>
      <c r="AI5" s="15">
        <v>35</v>
      </c>
      <c r="AJ5" s="15">
        <v>36</v>
      </c>
      <c r="AK5" s="15">
        <v>37</v>
      </c>
      <c r="AL5" s="15">
        <v>38</v>
      </c>
      <c r="AM5" s="15">
        <v>39</v>
      </c>
      <c r="AN5" s="15">
        <v>40</v>
      </c>
      <c r="AO5" s="15">
        <v>41</v>
      </c>
      <c r="AP5" s="15">
        <v>42</v>
      </c>
      <c r="AQ5" s="15">
        <v>43</v>
      </c>
      <c r="AR5" s="16">
        <v>44</v>
      </c>
      <c r="AS5" s="15">
        <v>45</v>
      </c>
      <c r="AT5" s="15">
        <v>46</v>
      </c>
      <c r="AU5" s="15">
        <v>47</v>
      </c>
      <c r="AV5" s="15">
        <v>48</v>
      </c>
      <c r="AW5" s="15">
        <v>49</v>
      </c>
      <c r="AX5" s="15">
        <v>50</v>
      </c>
      <c r="AY5" s="15">
        <v>51</v>
      </c>
      <c r="AZ5" s="16">
        <v>52</v>
      </c>
      <c r="BA5" s="15">
        <v>53</v>
      </c>
      <c r="BB5" s="15">
        <v>54</v>
      </c>
      <c r="BC5" s="15">
        <v>55</v>
      </c>
      <c r="BD5" s="15">
        <v>56</v>
      </c>
      <c r="BE5" s="15">
        <v>57</v>
      </c>
      <c r="BF5" s="15">
        <v>58</v>
      </c>
      <c r="BG5" s="15">
        <v>59</v>
      </c>
      <c r="BH5" s="15">
        <v>60</v>
      </c>
      <c r="BI5" s="15">
        <v>61</v>
      </c>
      <c r="BJ5" s="15">
        <v>62</v>
      </c>
      <c r="BK5" s="15">
        <v>63</v>
      </c>
      <c r="BL5" s="15">
        <v>64</v>
      </c>
      <c r="BM5" s="15">
        <v>65</v>
      </c>
      <c r="BN5" s="15">
        <v>66</v>
      </c>
      <c r="BO5" s="15">
        <v>67</v>
      </c>
      <c r="BP5" s="15">
        <v>68</v>
      </c>
      <c r="BQ5" s="15">
        <v>69</v>
      </c>
      <c r="BR5" s="15">
        <v>70</v>
      </c>
      <c r="BS5" s="15">
        <v>71</v>
      </c>
      <c r="BT5" s="15">
        <v>72</v>
      </c>
      <c r="BU5" s="15">
        <v>73</v>
      </c>
      <c r="BV5" s="15">
        <v>74</v>
      </c>
      <c r="BW5" s="15">
        <v>75</v>
      </c>
      <c r="BX5" s="15">
        <v>76</v>
      </c>
      <c r="BY5" s="15">
        <v>77</v>
      </c>
      <c r="BZ5" s="15">
        <v>78</v>
      </c>
      <c r="CA5" s="15">
        <v>79</v>
      </c>
      <c r="CB5" s="15">
        <v>80</v>
      </c>
      <c r="CC5" s="16">
        <v>81</v>
      </c>
      <c r="CD5" s="17">
        <v>82</v>
      </c>
      <c r="CE5" s="105"/>
      <c r="CF5" s="5">
        <v>83</v>
      </c>
      <c r="CG5" s="5">
        <v>84</v>
      </c>
      <c r="CH5" s="14">
        <v>85</v>
      </c>
      <c r="CI5" s="5">
        <v>86</v>
      </c>
      <c r="CJ5" s="130"/>
      <c r="CK5" s="131"/>
      <c r="CL5" s="132"/>
    </row>
    <row r="6" spans="1:90" s="2" customFormat="1" ht="24.75" customHeight="1">
      <c r="A6" s="18">
        <v>1</v>
      </c>
      <c r="B6" s="18" t="s">
        <v>81</v>
      </c>
      <c r="C6" s="19">
        <f>SUM(C7:C10)</f>
        <v>4762.8687913158328</v>
      </c>
      <c r="D6" s="19">
        <f>SUM(D7:D10)</f>
        <v>4595.039967517132</v>
      </c>
      <c r="E6" s="19">
        <f>SUM(E7:E10)</f>
        <v>2061.866350744363</v>
      </c>
      <c r="F6" s="19">
        <f>SUM(F7:F10)</f>
        <v>4287.178398691437</v>
      </c>
      <c r="G6" s="19">
        <f>SUM(G7:G10)</f>
        <v>3189.356025202128</v>
      </c>
      <c r="H6" s="19">
        <f t="shared" ref="H6:BS6" si="0">SUM(H7:H10)</f>
        <v>2201.7161195212761</v>
      </c>
      <c r="I6" s="19">
        <f t="shared" si="0"/>
        <v>1924.5150144924933</v>
      </c>
      <c r="J6" s="19">
        <f t="shared" si="0"/>
        <v>2493.7757169300535</v>
      </c>
      <c r="K6" s="19">
        <f t="shared" si="0"/>
        <v>4735.5233962398142</v>
      </c>
      <c r="L6" s="19">
        <f t="shared" si="0"/>
        <v>2373.835333981157</v>
      </c>
      <c r="M6" s="19">
        <f t="shared" si="0"/>
        <v>2795.578549776922</v>
      </c>
      <c r="N6" s="19">
        <f t="shared" si="0"/>
        <v>1087.6591444157841</v>
      </c>
      <c r="O6" s="19">
        <f t="shared" si="0"/>
        <v>1083.2951311534198</v>
      </c>
      <c r="P6" s="19">
        <f t="shared" si="0"/>
        <v>5396.9253768684148</v>
      </c>
      <c r="Q6" s="19">
        <f t="shared" si="0"/>
        <v>4312.1181078422069</v>
      </c>
      <c r="R6" s="19">
        <f t="shared" si="0"/>
        <v>2122.5516915250196</v>
      </c>
      <c r="S6" s="19">
        <f t="shared" si="0"/>
        <v>2791.7976100186211</v>
      </c>
      <c r="T6" s="19">
        <f t="shared" si="0"/>
        <v>3639.46035508362</v>
      </c>
      <c r="U6" s="19">
        <f t="shared" si="0"/>
        <v>1951.9652304795579</v>
      </c>
      <c r="V6" s="19">
        <f t="shared" si="0"/>
        <v>2214.6202450514093</v>
      </c>
      <c r="W6" s="19">
        <f t="shared" si="0"/>
        <v>2428.9141537614332</v>
      </c>
      <c r="X6" s="19">
        <f t="shared" si="0"/>
        <v>1848.2412106840593</v>
      </c>
      <c r="Y6" s="19">
        <f t="shared" si="0"/>
        <v>3062.1774200435652</v>
      </c>
      <c r="Z6" s="19">
        <f t="shared" si="0"/>
        <v>6353.8652078889045</v>
      </c>
      <c r="AA6" s="19">
        <f t="shared" si="0"/>
        <v>3126.9958302869668</v>
      </c>
      <c r="AB6" s="19">
        <f t="shared" si="0"/>
        <v>3538.8424332480799</v>
      </c>
      <c r="AC6" s="19">
        <f t="shared" si="0"/>
        <v>1396.8289011768895</v>
      </c>
      <c r="AD6" s="19">
        <f t="shared" si="0"/>
        <v>1153.0871631939863</v>
      </c>
      <c r="AE6" s="19">
        <f t="shared" si="0"/>
        <v>1469.7551923264741</v>
      </c>
      <c r="AF6" s="19">
        <f t="shared" si="0"/>
        <v>1225.8839817330588</v>
      </c>
      <c r="AG6" s="20">
        <f t="shared" si="0"/>
        <v>85626.237059833235</v>
      </c>
      <c r="AH6" s="19">
        <f t="shared" si="0"/>
        <v>5700.5914317651086</v>
      </c>
      <c r="AI6" s="19">
        <f t="shared" si="0"/>
        <v>3743.9197377277505</v>
      </c>
      <c r="AJ6" s="19">
        <f t="shared" si="0"/>
        <v>2963.0085021097534</v>
      </c>
      <c r="AK6" s="19">
        <f t="shared" si="0"/>
        <v>2531.2863335211878</v>
      </c>
      <c r="AL6" s="19">
        <f t="shared" si="0"/>
        <v>2177.2851565291103</v>
      </c>
      <c r="AM6" s="19">
        <f t="shared" si="0"/>
        <v>1170.712809166029</v>
      </c>
      <c r="AN6" s="19">
        <f t="shared" si="0"/>
        <v>1341.5116891466748</v>
      </c>
      <c r="AO6" s="19">
        <f t="shared" si="0"/>
        <v>1421.7277924270707</v>
      </c>
      <c r="AP6" s="19">
        <f t="shared" si="0"/>
        <v>1889.0026564204511</v>
      </c>
      <c r="AQ6" s="19">
        <f t="shared" si="0"/>
        <v>2212.1016244529073</v>
      </c>
      <c r="AR6" s="20">
        <f t="shared" si="0"/>
        <v>25151.494458511799</v>
      </c>
      <c r="AS6" s="19">
        <f t="shared" si="0"/>
        <v>2026.691703736858</v>
      </c>
      <c r="AT6" s="19">
        <f t="shared" si="0"/>
        <v>1957.6172022033215</v>
      </c>
      <c r="AU6" s="19">
        <f t="shared" si="0"/>
        <v>1700.863592447201</v>
      </c>
      <c r="AV6" s="19">
        <f t="shared" si="0"/>
        <v>1114.7540314334647</v>
      </c>
      <c r="AW6" s="19">
        <f t="shared" si="0"/>
        <v>1402.4211880588152</v>
      </c>
      <c r="AX6" s="19">
        <f t="shared" si="0"/>
        <v>1456.2926878955154</v>
      </c>
      <c r="AY6" s="19">
        <f t="shared" si="0"/>
        <v>2260.6424122134945</v>
      </c>
      <c r="AZ6" s="20">
        <f t="shared" si="0"/>
        <v>11919.282817988671</v>
      </c>
      <c r="BA6" s="19">
        <f t="shared" si="0"/>
        <v>1215.3185010674583</v>
      </c>
      <c r="BB6" s="19">
        <f t="shared" si="0"/>
        <v>1168.2982461349018</v>
      </c>
      <c r="BC6" s="19">
        <f t="shared" si="0"/>
        <v>2302.9515135759893</v>
      </c>
      <c r="BD6" s="19">
        <f t="shared" si="0"/>
        <v>1791.7437198392865</v>
      </c>
      <c r="BE6" s="19">
        <f t="shared" si="0"/>
        <v>1447.0916222398873</v>
      </c>
      <c r="BF6" s="19">
        <f t="shared" si="0"/>
        <v>1553.9140992578718</v>
      </c>
      <c r="BG6" s="19">
        <f t="shared" si="0"/>
        <v>1645.3984143698242</v>
      </c>
      <c r="BH6" s="19">
        <f t="shared" si="0"/>
        <v>2204.3716759616677</v>
      </c>
      <c r="BI6" s="19">
        <f t="shared" si="0"/>
        <v>796.86545338289613</v>
      </c>
      <c r="BJ6" s="19">
        <f t="shared" si="0"/>
        <v>1847.4237098224376</v>
      </c>
      <c r="BK6" s="19">
        <f t="shared" si="0"/>
        <v>2996.7244968166206</v>
      </c>
      <c r="BL6" s="19">
        <f t="shared" si="0"/>
        <v>1562.3438512050534</v>
      </c>
      <c r="BM6" s="19">
        <f t="shared" si="0"/>
        <v>1686.0418154659174</v>
      </c>
      <c r="BN6" s="19">
        <f t="shared" si="0"/>
        <v>1102.5375807029989</v>
      </c>
      <c r="BO6" s="19">
        <f t="shared" si="0"/>
        <v>2012.0831735475817</v>
      </c>
      <c r="BP6" s="19">
        <f t="shared" si="0"/>
        <v>1880.8450875467154</v>
      </c>
      <c r="BQ6" s="19">
        <f t="shared" si="0"/>
        <v>2340.4966040713257</v>
      </c>
      <c r="BR6" s="19">
        <f t="shared" si="0"/>
        <v>1832.7805920593892</v>
      </c>
      <c r="BS6" s="19">
        <f t="shared" si="0"/>
        <v>2266.8099649789133</v>
      </c>
      <c r="BT6" s="19">
        <f t="shared" ref="BT6:CD6" si="1">SUM(BT7:BT10)</f>
        <v>1185.0212238581883</v>
      </c>
      <c r="BU6" s="19">
        <f t="shared" si="1"/>
        <v>2035.5323423251286</v>
      </c>
      <c r="BV6" s="19">
        <f t="shared" si="1"/>
        <v>2179.6883211692289</v>
      </c>
      <c r="BW6" s="19">
        <f t="shared" si="1"/>
        <v>1905.957023573181</v>
      </c>
      <c r="BX6" s="19">
        <f t="shared" si="1"/>
        <v>1272.6577186520115</v>
      </c>
      <c r="BY6" s="19">
        <f t="shared" si="1"/>
        <v>1256.2553196124172</v>
      </c>
      <c r="BZ6" s="19">
        <f t="shared" si="1"/>
        <v>575.05899897328698</v>
      </c>
      <c r="CA6" s="19">
        <f t="shared" si="1"/>
        <v>1286.0015856708037</v>
      </c>
      <c r="CB6" s="19">
        <f t="shared" si="1"/>
        <v>1245.8297330066207</v>
      </c>
      <c r="CC6" s="20">
        <f t="shared" si="1"/>
        <v>46595.695663964281</v>
      </c>
      <c r="CD6" s="21">
        <f t="shared" si="1"/>
        <v>169292.70999997557</v>
      </c>
      <c r="CE6" s="105"/>
      <c r="CF6" s="12">
        <f>CC6+AZ6+AR6+AG6</f>
        <v>169292.71000029799</v>
      </c>
      <c r="CG6" s="12">
        <f>SUM(C6:AF6,AH6:AQ6,AS6:AY6,BA6:CB6)</f>
        <v>169292.71099133644</v>
      </c>
      <c r="CH6" s="12" t="b">
        <f>CD6=CI6</f>
        <v>0</v>
      </c>
      <c r="CI6" s="12">
        <v>169292.71</v>
      </c>
      <c r="CJ6" s="130"/>
      <c r="CK6" s="131"/>
      <c r="CL6" s="132"/>
    </row>
    <row r="7" spans="1:90" ht="24.75" customHeight="1">
      <c r="A7" s="22">
        <v>1.1000000000000001</v>
      </c>
      <c r="B7" s="23" t="s">
        <v>82</v>
      </c>
      <c r="C7" s="24">
        <v>3035.5527245625576</v>
      </c>
      <c r="D7" s="24">
        <v>2653.5392734671682</v>
      </c>
      <c r="E7" s="24">
        <v>1195.1440430615078</v>
      </c>
      <c r="F7" s="24">
        <v>3256.9495105547885</v>
      </c>
      <c r="G7" s="24">
        <v>2158.9753200334012</v>
      </c>
      <c r="H7" s="24">
        <v>1489.0521549099719</v>
      </c>
      <c r="I7" s="24">
        <v>1390.4181486678237</v>
      </c>
      <c r="J7" s="24">
        <v>1620.5091539387313</v>
      </c>
      <c r="K7" s="24">
        <v>2302.4709686828533</v>
      </c>
      <c r="L7" s="24">
        <v>1258.4357121323844</v>
      </c>
      <c r="M7" s="24">
        <v>1366.6343067973189</v>
      </c>
      <c r="N7" s="24">
        <v>529.99213754906373</v>
      </c>
      <c r="O7" s="24">
        <v>366.55715799420062</v>
      </c>
      <c r="P7" s="24">
        <v>2508.1393485178801</v>
      </c>
      <c r="Q7" s="24">
        <v>2034.03257775562</v>
      </c>
      <c r="R7" s="24">
        <v>1252.2852134030645</v>
      </c>
      <c r="S7" s="24">
        <v>1305.4106084001669</v>
      </c>
      <c r="T7" s="24">
        <v>1906.2272110600027</v>
      </c>
      <c r="U7" s="24">
        <v>1161.0711336360807</v>
      </c>
      <c r="V7" s="24">
        <v>1465.1046499060183</v>
      </c>
      <c r="W7" s="24">
        <v>1571.9296134073438</v>
      </c>
      <c r="X7" s="24">
        <v>1250.5941278260816</v>
      </c>
      <c r="Y7" s="24">
        <v>2329.834758961696</v>
      </c>
      <c r="Z7" s="24">
        <v>5123.9104531699077</v>
      </c>
      <c r="AA7" s="24">
        <v>2061.1001775867217</v>
      </c>
      <c r="AB7" s="24">
        <v>2491.6964653409163</v>
      </c>
      <c r="AC7" s="24">
        <v>1089.6527943632291</v>
      </c>
      <c r="AD7" s="24">
        <v>857.437024299737</v>
      </c>
      <c r="AE7" s="24">
        <v>981.45619502876968</v>
      </c>
      <c r="AF7" s="24">
        <v>909.7669346404565</v>
      </c>
      <c r="AG7" s="25">
        <v>52923.879906182941</v>
      </c>
      <c r="AH7" s="24">
        <v>4359.3637973816394</v>
      </c>
      <c r="AI7" s="24">
        <v>3092.5589271879712</v>
      </c>
      <c r="AJ7" s="24">
        <v>2351.4148360782438</v>
      </c>
      <c r="AK7" s="24">
        <v>1924.8204863310207</v>
      </c>
      <c r="AL7" s="24">
        <v>1405.662661104881</v>
      </c>
      <c r="AM7" s="24">
        <v>816.46744803993056</v>
      </c>
      <c r="AN7" s="24">
        <v>1097.7262102656168</v>
      </c>
      <c r="AO7" s="24">
        <v>879.04256006233993</v>
      </c>
      <c r="AP7" s="24">
        <v>1402.426837945073</v>
      </c>
      <c r="AQ7" s="24">
        <v>1578.578228926056</v>
      </c>
      <c r="AR7" s="25">
        <v>18908.061993322772</v>
      </c>
      <c r="AS7" s="24">
        <v>1706.5481416984619</v>
      </c>
      <c r="AT7" s="24">
        <v>1655.7261003592853</v>
      </c>
      <c r="AU7" s="24">
        <v>1455.3292916488392</v>
      </c>
      <c r="AV7" s="24">
        <v>890.21547576937871</v>
      </c>
      <c r="AW7" s="24">
        <v>956.94858012281156</v>
      </c>
      <c r="AX7" s="24">
        <v>953.01062292605081</v>
      </c>
      <c r="AY7" s="24">
        <v>1994.7285570926747</v>
      </c>
      <c r="AZ7" s="25">
        <v>9612.5067696175029</v>
      </c>
      <c r="BA7" s="24">
        <v>737.40057727671797</v>
      </c>
      <c r="BB7" s="24">
        <v>976.64291160861603</v>
      </c>
      <c r="BC7" s="24">
        <v>1283.9857907877224</v>
      </c>
      <c r="BD7" s="24">
        <v>1170.3136462021034</v>
      </c>
      <c r="BE7" s="24">
        <v>1107.2366771736881</v>
      </c>
      <c r="BF7" s="24">
        <v>932.78936258082399</v>
      </c>
      <c r="BG7" s="24">
        <v>1224.5241572010436</v>
      </c>
      <c r="BH7" s="24">
        <v>1267.1274257784396</v>
      </c>
      <c r="BI7" s="24">
        <v>500.84660425280833</v>
      </c>
      <c r="BJ7" s="24">
        <v>1347.5261168386014</v>
      </c>
      <c r="BK7" s="24">
        <v>1937.3977676110474</v>
      </c>
      <c r="BL7" s="24">
        <v>965.55891160352189</v>
      </c>
      <c r="BM7" s="24">
        <v>1213.0653894605503</v>
      </c>
      <c r="BN7" s="24">
        <v>798.89693149692482</v>
      </c>
      <c r="BO7" s="24">
        <v>1444.9151679928671</v>
      </c>
      <c r="BP7" s="24">
        <v>951.51162391064008</v>
      </c>
      <c r="BQ7" s="24">
        <v>1707.8107623218339</v>
      </c>
      <c r="BR7" s="24">
        <v>1244.59129977712</v>
      </c>
      <c r="BS7" s="24">
        <v>1308.2039629813801</v>
      </c>
      <c r="BT7" s="24">
        <v>721.61083174554119</v>
      </c>
      <c r="BU7" s="24">
        <v>1464.0660406210764</v>
      </c>
      <c r="BV7" s="24">
        <v>1242.1506230555619</v>
      </c>
      <c r="BW7" s="24">
        <v>1104.1808210107247</v>
      </c>
      <c r="BX7" s="24">
        <v>855.18738135639001</v>
      </c>
      <c r="BY7" s="24">
        <v>579.6219886976404</v>
      </c>
      <c r="BZ7" s="24">
        <v>411.12090405739605</v>
      </c>
      <c r="CA7" s="24">
        <v>755.40644524684274</v>
      </c>
      <c r="CB7" s="24">
        <v>733.36120820471308</v>
      </c>
      <c r="CC7" s="25">
        <v>29987.051330852333</v>
      </c>
      <c r="CD7" s="26">
        <v>111431.49999997557</v>
      </c>
      <c r="CE7" s="105"/>
      <c r="CF7" s="12">
        <f t="shared" ref="CF7:CF32" si="2">CC7+AZ7+AR7+AG7</f>
        <v>111431.49999997555</v>
      </c>
      <c r="CG7" s="12">
        <f>SUM(C7:AF7,AH7:AQ7,AS7:AY7,BA7:CB7)</f>
        <v>111431.49999344812</v>
      </c>
      <c r="CH7" s="12" t="b">
        <f t="shared" ref="CH7:CH33" si="3">CD7=CI7</f>
        <v>1</v>
      </c>
      <c r="CI7" s="12">
        <v>111431.49999997557</v>
      </c>
      <c r="CJ7" s="130"/>
      <c r="CK7" s="131"/>
      <c r="CL7" s="132"/>
    </row>
    <row r="8" spans="1:90" ht="24.75" customHeight="1">
      <c r="A8" s="22">
        <v>1.2</v>
      </c>
      <c r="B8" s="23" t="s">
        <v>83</v>
      </c>
      <c r="C8" s="24">
        <v>1410.883873718929</v>
      </c>
      <c r="D8" s="24">
        <v>1677.7325145869199</v>
      </c>
      <c r="E8" s="24">
        <v>748.42546996605165</v>
      </c>
      <c r="F8" s="24">
        <v>499.15153323799319</v>
      </c>
      <c r="G8" s="24">
        <v>906.93364037726917</v>
      </c>
      <c r="H8" s="24">
        <v>625.96217535315145</v>
      </c>
      <c r="I8" s="24">
        <v>451.17994971805462</v>
      </c>
      <c r="J8" s="24">
        <v>403.05209782401698</v>
      </c>
      <c r="K8" s="24">
        <v>2071.3752794240513</v>
      </c>
      <c r="L8" s="24">
        <v>984.28734729173925</v>
      </c>
      <c r="M8" s="24">
        <v>1236.2706826687495</v>
      </c>
      <c r="N8" s="24">
        <v>482.31809890628307</v>
      </c>
      <c r="O8" s="24">
        <v>635.8149895561063</v>
      </c>
      <c r="P8" s="24">
        <v>2686.7831498818409</v>
      </c>
      <c r="Q8" s="24">
        <v>1655.7132630145331</v>
      </c>
      <c r="R8" s="24">
        <v>746.41990296816186</v>
      </c>
      <c r="S8" s="24">
        <v>1402.6291076381549</v>
      </c>
      <c r="T8" s="24">
        <v>1614.981842408492</v>
      </c>
      <c r="U8" s="24">
        <v>713.15792718987052</v>
      </c>
      <c r="V8" s="24">
        <v>591.846031148208</v>
      </c>
      <c r="W8" s="24">
        <v>818.77968158033138</v>
      </c>
      <c r="X8" s="24">
        <v>456.72897781270615</v>
      </c>
      <c r="Y8" s="24">
        <v>553.49467412529009</v>
      </c>
      <c r="Z8" s="24">
        <v>957.0966883072582</v>
      </c>
      <c r="AA8" s="24">
        <v>355.06499902798532</v>
      </c>
      <c r="AB8" s="24">
        <v>261.68433197987588</v>
      </c>
      <c r="AC8" s="24">
        <v>267.45365001897903</v>
      </c>
      <c r="AD8" s="24">
        <v>240.37470237767238</v>
      </c>
      <c r="AE8" s="24">
        <v>253.72908334118088</v>
      </c>
      <c r="AF8" s="24">
        <v>268.95408374594047</v>
      </c>
      <c r="AG8" s="25">
        <v>25978.27974919579</v>
      </c>
      <c r="AH8" s="24">
        <v>444.14053268273841</v>
      </c>
      <c r="AI8" s="24">
        <v>543.23246747453788</v>
      </c>
      <c r="AJ8" s="24">
        <v>429.33774185639726</v>
      </c>
      <c r="AK8" s="24">
        <v>413.23386474766284</v>
      </c>
      <c r="AL8" s="24">
        <v>550.29105740853413</v>
      </c>
      <c r="AM8" s="24">
        <v>193.16451842809161</v>
      </c>
      <c r="AN8" s="24">
        <v>188.42390258124004</v>
      </c>
      <c r="AO8" s="24">
        <v>441.90423540405163</v>
      </c>
      <c r="AP8" s="24">
        <v>315.95984571992943</v>
      </c>
      <c r="AQ8" s="24">
        <v>528.81689980762076</v>
      </c>
      <c r="AR8" s="25">
        <v>4048.8517910341202</v>
      </c>
      <c r="AS8" s="24">
        <v>282.75317983270986</v>
      </c>
      <c r="AT8" s="24">
        <v>123.21073731454447</v>
      </c>
      <c r="AU8" s="24">
        <v>191.30962704627893</v>
      </c>
      <c r="AV8" s="24">
        <v>164.67859209170479</v>
      </c>
      <c r="AW8" s="24">
        <v>123.13046576508285</v>
      </c>
      <c r="AX8" s="24">
        <v>372.15440640236301</v>
      </c>
      <c r="AY8" s="24">
        <v>159.56288586474741</v>
      </c>
      <c r="AZ8" s="25">
        <v>1416.7998943174323</v>
      </c>
      <c r="BA8" s="24">
        <v>375.582476165733</v>
      </c>
      <c r="BB8" s="24">
        <v>139.76557595813719</v>
      </c>
      <c r="BC8" s="24">
        <v>835.29837224313292</v>
      </c>
      <c r="BD8" s="24">
        <v>280.9451482727099</v>
      </c>
      <c r="BE8" s="24">
        <v>269.28140434226464</v>
      </c>
      <c r="BF8" s="24">
        <v>462.14278229063501</v>
      </c>
      <c r="BG8" s="24">
        <v>377.88827888249648</v>
      </c>
      <c r="BH8" s="24">
        <v>369.67767894182754</v>
      </c>
      <c r="BI8" s="24">
        <v>115.80857949984691</v>
      </c>
      <c r="BJ8" s="24">
        <v>140.03725765034929</v>
      </c>
      <c r="BK8" s="24">
        <v>430.55231421860759</v>
      </c>
      <c r="BL8" s="24">
        <v>491.67817239437704</v>
      </c>
      <c r="BM8" s="24">
        <v>306.76768225552621</v>
      </c>
      <c r="BN8" s="24">
        <v>208.43485223438611</v>
      </c>
      <c r="BO8" s="24">
        <v>434.02934851087429</v>
      </c>
      <c r="BP8" s="24">
        <v>736.3831002874814</v>
      </c>
      <c r="BQ8" s="24">
        <v>507.21423999223339</v>
      </c>
      <c r="BR8" s="24">
        <v>475.91459636065139</v>
      </c>
      <c r="BS8" s="24">
        <v>781.21482799717228</v>
      </c>
      <c r="BT8" s="24">
        <v>353.09608022809471</v>
      </c>
      <c r="BU8" s="24">
        <v>475.8312405014612</v>
      </c>
      <c r="BV8" s="24">
        <v>815.20460623987424</v>
      </c>
      <c r="BW8" s="24">
        <v>697.3694047089283</v>
      </c>
      <c r="BX8" s="24">
        <v>315.6856652127525</v>
      </c>
      <c r="BY8" s="24">
        <v>585.90352555123582</v>
      </c>
      <c r="BZ8" s="24">
        <v>132.00834390667379</v>
      </c>
      <c r="CA8" s="24">
        <v>313.63220735543206</v>
      </c>
      <c r="CB8" s="24">
        <v>186.89752817308744</v>
      </c>
      <c r="CC8" s="25">
        <v>11613.898565452664</v>
      </c>
      <c r="CD8" s="26">
        <v>43057.83</v>
      </c>
      <c r="CE8" s="105"/>
      <c r="CF8" s="12">
        <f t="shared" si="2"/>
        <v>43057.83</v>
      </c>
      <c r="CG8" s="12">
        <f t="shared" ref="CG8:CG32" si="4">SUM(C8:AF8,AH8:AQ8,AS8:AY8,BA8:CB8)</f>
        <v>43057.830000000016</v>
      </c>
      <c r="CH8" s="12" t="b">
        <f t="shared" si="3"/>
        <v>1</v>
      </c>
      <c r="CI8" s="12">
        <v>43057.83</v>
      </c>
      <c r="CJ8" s="130"/>
      <c r="CK8" s="131"/>
      <c r="CL8" s="132"/>
    </row>
    <row r="9" spans="1:90" ht="24.75" customHeight="1">
      <c r="A9" s="22">
        <v>1.3</v>
      </c>
      <c r="B9" s="23" t="s">
        <v>84</v>
      </c>
      <c r="C9" s="24">
        <v>305.65723044608092</v>
      </c>
      <c r="D9" s="24">
        <v>249.72053869738318</v>
      </c>
      <c r="E9" s="24">
        <v>111.98517407258967</v>
      </c>
      <c r="F9" s="24">
        <v>467.81262672561928</v>
      </c>
      <c r="G9" s="24">
        <v>117.99053654927089</v>
      </c>
      <c r="H9" s="24">
        <v>82.879531543674972</v>
      </c>
      <c r="I9" s="24">
        <v>80.977572017010147</v>
      </c>
      <c r="J9" s="24">
        <v>469.09765894206691</v>
      </c>
      <c r="K9" s="24">
        <v>358.23210835214581</v>
      </c>
      <c r="L9" s="24">
        <v>130.14482604520239</v>
      </c>
      <c r="M9" s="24">
        <v>175.06269535835898</v>
      </c>
      <c r="N9" s="24">
        <v>68.496878430500573</v>
      </c>
      <c r="O9" s="24">
        <v>80.018602388677039</v>
      </c>
      <c r="P9" s="24">
        <v>197.68094622744201</v>
      </c>
      <c r="Q9" s="24">
        <v>621.38921955919216</v>
      </c>
      <c r="R9" s="24">
        <v>123.14584980380647</v>
      </c>
      <c r="S9" s="24">
        <v>79.476446468686177</v>
      </c>
      <c r="T9" s="24">
        <v>112.58790719456552</v>
      </c>
      <c r="U9" s="24">
        <v>76.637953010689614</v>
      </c>
      <c r="V9" s="24">
        <v>134.98931198286476</v>
      </c>
      <c r="W9" s="24">
        <v>37.548744187961205</v>
      </c>
      <c r="X9" s="24">
        <v>139.27017077641679</v>
      </c>
      <c r="Y9" s="24">
        <v>174.27139971317212</v>
      </c>
      <c r="Z9" s="24">
        <v>264.17963536543715</v>
      </c>
      <c r="AA9" s="24">
        <v>704.62543587337632</v>
      </c>
      <c r="AB9" s="24">
        <v>777.07920288038031</v>
      </c>
      <c r="AC9" s="24">
        <v>36.313147757490171</v>
      </c>
      <c r="AD9" s="24">
        <v>48.924987038837074</v>
      </c>
      <c r="AE9" s="24">
        <v>230.97712161931378</v>
      </c>
      <c r="AF9" s="24">
        <v>43.826537003093726</v>
      </c>
      <c r="AG9" s="25">
        <v>6500.9989981429999</v>
      </c>
      <c r="AH9" s="24">
        <v>869.2148235929676</v>
      </c>
      <c r="AI9" s="24">
        <v>87.546850157650169</v>
      </c>
      <c r="AJ9" s="24">
        <v>168.7205895387651</v>
      </c>
      <c r="AK9" s="24">
        <v>115.77622939337238</v>
      </c>
      <c r="AL9" s="24">
        <v>123.03938687258649</v>
      </c>
      <c r="AM9" s="24">
        <v>109.88181784447242</v>
      </c>
      <c r="AN9" s="24">
        <v>48.275161599124331</v>
      </c>
      <c r="AO9" s="24">
        <v>91.546429676488401</v>
      </c>
      <c r="AP9" s="24">
        <v>139.09744327602451</v>
      </c>
      <c r="AQ9" s="24">
        <v>85.360903619861361</v>
      </c>
      <c r="AR9" s="25">
        <v>1838.4596358937511</v>
      </c>
      <c r="AS9" s="24">
        <v>32.583718264636666</v>
      </c>
      <c r="AT9" s="24">
        <v>37.902371818515498</v>
      </c>
      <c r="AU9" s="24">
        <v>22.780480427091121</v>
      </c>
      <c r="AV9" s="24">
        <v>33.552703926883105</v>
      </c>
      <c r="AW9" s="24">
        <v>27.534403202368399</v>
      </c>
      <c r="AX9" s="24">
        <v>41.068783552277985</v>
      </c>
      <c r="AY9" s="24">
        <v>29.293355610342196</v>
      </c>
      <c r="AZ9" s="25">
        <v>224.715816802115</v>
      </c>
      <c r="BA9" s="24">
        <v>79.895231337130454</v>
      </c>
      <c r="BB9" s="24">
        <v>49.412460612041507</v>
      </c>
      <c r="BC9" s="24">
        <v>132.62184723760367</v>
      </c>
      <c r="BD9" s="24">
        <v>329.23232148560828</v>
      </c>
      <c r="BE9" s="24">
        <v>61.077675557238919</v>
      </c>
      <c r="BF9" s="24">
        <v>143.30365457021301</v>
      </c>
      <c r="BG9" s="24">
        <v>5.4687791787998465</v>
      </c>
      <c r="BH9" s="24">
        <v>478.40318885283909</v>
      </c>
      <c r="BI9" s="24">
        <v>171.68624359623979</v>
      </c>
      <c r="BJ9" s="24">
        <v>339.28579525021104</v>
      </c>
      <c r="BK9" s="24">
        <v>482.30510165211149</v>
      </c>
      <c r="BL9" s="24">
        <v>69.952668587455236</v>
      </c>
      <c r="BM9" s="24">
        <v>113.86301945750745</v>
      </c>
      <c r="BN9" s="24">
        <v>60.822553690002515</v>
      </c>
      <c r="BO9" s="24">
        <v>123.81009962995903</v>
      </c>
      <c r="BP9" s="24">
        <v>121.46647204235073</v>
      </c>
      <c r="BQ9" s="24">
        <v>110.33782309182139</v>
      </c>
      <c r="BR9" s="24">
        <v>108.79552803437362</v>
      </c>
      <c r="BS9" s="24">
        <v>173.30409864946299</v>
      </c>
      <c r="BT9" s="24">
        <v>106.22071611896914</v>
      </c>
      <c r="BU9" s="24">
        <v>89.094929041539999</v>
      </c>
      <c r="BV9" s="24">
        <v>100.34773322316227</v>
      </c>
      <c r="BW9" s="24">
        <v>94.66447784446558</v>
      </c>
      <c r="BX9" s="24">
        <v>48.487413263440793</v>
      </c>
      <c r="BY9" s="24">
        <v>71.330336939308935</v>
      </c>
      <c r="BZ9" s="24">
        <v>30.948765757671016</v>
      </c>
      <c r="CA9" s="24">
        <v>50.316828474006797</v>
      </c>
      <c r="CB9" s="24">
        <v>47.499786308039063</v>
      </c>
      <c r="CC9" s="25">
        <v>3793.955549483574</v>
      </c>
      <c r="CD9" s="26">
        <v>12358.13</v>
      </c>
      <c r="CE9" s="105"/>
      <c r="CF9" s="12">
        <f t="shared" si="2"/>
        <v>12358.130000322439</v>
      </c>
      <c r="CG9" s="12">
        <f t="shared" si="4"/>
        <v>12358.130997888307</v>
      </c>
      <c r="CH9" s="12" t="b">
        <f t="shared" si="3"/>
        <v>1</v>
      </c>
      <c r="CI9" s="12">
        <v>12358.13</v>
      </c>
      <c r="CJ9" s="130"/>
      <c r="CK9" s="131"/>
      <c r="CL9" s="132"/>
    </row>
    <row r="10" spans="1:90" ht="24.75" customHeight="1">
      <c r="A10" s="22">
        <v>1.4</v>
      </c>
      <c r="B10" s="23" t="s">
        <v>85</v>
      </c>
      <c r="C10" s="24">
        <v>10.774962588264968</v>
      </c>
      <c r="D10" s="24">
        <v>14.047640765661257</v>
      </c>
      <c r="E10" s="24">
        <v>6.3116636442136054</v>
      </c>
      <c r="F10" s="24">
        <v>63.264728173035792</v>
      </c>
      <c r="G10" s="24">
        <v>5.4565282421869838</v>
      </c>
      <c r="H10" s="24">
        <v>3.8222577144777792</v>
      </c>
      <c r="I10" s="24">
        <v>1.9393440896049003</v>
      </c>
      <c r="J10" s="24">
        <v>1.1168062252383146</v>
      </c>
      <c r="K10" s="24">
        <v>3.4450397807639024</v>
      </c>
      <c r="L10" s="24">
        <v>0.9674485118305407</v>
      </c>
      <c r="M10" s="24">
        <v>17.610864952494431</v>
      </c>
      <c r="N10" s="24">
        <v>6.8520295299368783</v>
      </c>
      <c r="O10" s="24">
        <v>0.90438121443599062</v>
      </c>
      <c r="P10" s="24">
        <v>4.3219322412516084</v>
      </c>
      <c r="Q10" s="24">
        <v>0.9830475128610352</v>
      </c>
      <c r="R10" s="24">
        <v>0.70072534998707237</v>
      </c>
      <c r="S10" s="24">
        <v>4.2814475116127912</v>
      </c>
      <c r="T10" s="24">
        <v>5.6633944205595341</v>
      </c>
      <c r="U10" s="24">
        <v>1.0982166429169513</v>
      </c>
      <c r="V10" s="24">
        <v>22.680252014318199</v>
      </c>
      <c r="W10" s="24">
        <v>0.65611458579679915</v>
      </c>
      <c r="X10" s="24">
        <v>1.6479342688548102</v>
      </c>
      <c r="Y10" s="24">
        <v>4.5765872434066495</v>
      </c>
      <c r="Z10" s="24">
        <v>8.6784310463013412</v>
      </c>
      <c r="AA10" s="24">
        <v>6.2052177988836146</v>
      </c>
      <c r="AB10" s="24">
        <v>8.3824330469074937</v>
      </c>
      <c r="AC10" s="24">
        <v>3.4093090371912735</v>
      </c>
      <c r="AD10" s="24">
        <v>6.3504494777399341</v>
      </c>
      <c r="AE10" s="24">
        <v>3.5927923372098602</v>
      </c>
      <c r="AF10" s="24">
        <v>3.3364263435680495</v>
      </c>
      <c r="AG10" s="25">
        <v>223.07840631151237</v>
      </c>
      <c r="AH10" s="24">
        <v>27.872278107763979</v>
      </c>
      <c r="AI10" s="24">
        <v>20.581492907591237</v>
      </c>
      <c r="AJ10" s="24">
        <v>13.535334636347095</v>
      </c>
      <c r="AK10" s="24">
        <v>77.455753049132014</v>
      </c>
      <c r="AL10" s="24">
        <v>98.292051143108935</v>
      </c>
      <c r="AM10" s="24">
        <v>51.19902485353451</v>
      </c>
      <c r="AN10" s="24">
        <v>7.0864147006934139</v>
      </c>
      <c r="AO10" s="24">
        <v>9.2345672841907511</v>
      </c>
      <c r="AP10" s="24">
        <v>31.51852947942427</v>
      </c>
      <c r="AQ10" s="24">
        <v>19.345592099369036</v>
      </c>
      <c r="AR10" s="25">
        <v>356.12103826115526</v>
      </c>
      <c r="AS10" s="24">
        <v>4.8066639410496643</v>
      </c>
      <c r="AT10" s="24">
        <v>140.77799271097615</v>
      </c>
      <c r="AU10" s="24">
        <v>31.444193324991666</v>
      </c>
      <c r="AV10" s="24">
        <v>26.307259645498121</v>
      </c>
      <c r="AW10" s="24">
        <v>294.80773896855248</v>
      </c>
      <c r="AX10" s="24">
        <v>90.058875014823556</v>
      </c>
      <c r="AY10" s="24">
        <v>77.057613645730271</v>
      </c>
      <c r="AZ10" s="25">
        <v>665.26033725162199</v>
      </c>
      <c r="BA10" s="24">
        <v>22.440216287876929</v>
      </c>
      <c r="BB10" s="24">
        <v>2.4772979561070585</v>
      </c>
      <c r="BC10" s="24">
        <v>51.045503307530652</v>
      </c>
      <c r="BD10" s="24">
        <v>11.252603878864972</v>
      </c>
      <c r="BE10" s="24">
        <v>9.4958651666954612</v>
      </c>
      <c r="BF10" s="24">
        <v>15.678299816199859</v>
      </c>
      <c r="BG10" s="24">
        <v>37.517199107484132</v>
      </c>
      <c r="BH10" s="24">
        <v>89.163382388561985</v>
      </c>
      <c r="BI10" s="24">
        <v>8.5240260340010767</v>
      </c>
      <c r="BJ10" s="24">
        <v>20.574540083275629</v>
      </c>
      <c r="BK10" s="24">
        <v>146.46931333485381</v>
      </c>
      <c r="BL10" s="24">
        <v>35.154098619699113</v>
      </c>
      <c r="BM10" s="24">
        <v>52.345724292333301</v>
      </c>
      <c r="BN10" s="24">
        <v>34.383243281685502</v>
      </c>
      <c r="BO10" s="24">
        <v>9.3285574138814074</v>
      </c>
      <c r="BP10" s="24">
        <v>71.483891306243237</v>
      </c>
      <c r="BQ10" s="24">
        <v>15.133778665437285</v>
      </c>
      <c r="BR10" s="24">
        <v>3.479167887244357</v>
      </c>
      <c r="BS10" s="24">
        <v>4.0870753508981297</v>
      </c>
      <c r="BT10" s="24">
        <v>4.093595765583208</v>
      </c>
      <c r="BU10" s="24">
        <v>6.5401321610512344</v>
      </c>
      <c r="BV10" s="24">
        <v>21.985358650630069</v>
      </c>
      <c r="BW10" s="24">
        <v>9.74232000906221</v>
      </c>
      <c r="BX10" s="24">
        <v>53.297258819428116</v>
      </c>
      <c r="BY10" s="24">
        <v>19.39946842423215</v>
      </c>
      <c r="BZ10" s="24">
        <v>0.98098525154619987</v>
      </c>
      <c r="CA10" s="24">
        <v>166.64610459452217</v>
      </c>
      <c r="CB10" s="24">
        <v>278.07121032078112</v>
      </c>
      <c r="CC10" s="25">
        <v>1200.7902181757104</v>
      </c>
      <c r="CD10" s="26">
        <v>2445.25</v>
      </c>
      <c r="CE10" s="105"/>
      <c r="CF10" s="12">
        <f t="shared" si="2"/>
        <v>2445.25</v>
      </c>
      <c r="CG10" s="12">
        <f t="shared" si="4"/>
        <v>2445.25</v>
      </c>
      <c r="CH10" s="12" t="b">
        <f t="shared" si="3"/>
        <v>1</v>
      </c>
      <c r="CI10" s="12">
        <v>2445.25</v>
      </c>
      <c r="CJ10" s="130"/>
      <c r="CK10" s="131"/>
      <c r="CL10" s="132"/>
    </row>
    <row r="11" spans="1:90" s="2" customFormat="1" ht="24.75" customHeight="1" thickBot="1">
      <c r="A11" s="27">
        <v>2</v>
      </c>
      <c r="B11" s="28" t="s">
        <v>86</v>
      </c>
      <c r="C11" s="29">
        <v>111.27104609698941</v>
      </c>
      <c r="D11" s="29">
        <v>41.361089482072664</v>
      </c>
      <c r="E11" s="29">
        <v>18.582518462960191</v>
      </c>
      <c r="F11" s="29">
        <v>68.996035975689381</v>
      </c>
      <c r="G11" s="29">
        <v>36.14122066459327</v>
      </c>
      <c r="H11" s="29">
        <v>25.332586070935641</v>
      </c>
      <c r="I11" s="29">
        <v>34.747537097883779</v>
      </c>
      <c r="J11" s="29">
        <v>28.235262328032412</v>
      </c>
      <c r="K11" s="29">
        <v>46.513146145986227</v>
      </c>
      <c r="L11" s="29">
        <v>75.513600411471842</v>
      </c>
      <c r="M11" s="29">
        <v>90.993802190747829</v>
      </c>
      <c r="N11" s="29">
        <v>35.386478629735272</v>
      </c>
      <c r="O11" s="29">
        <v>89.057372422831904</v>
      </c>
      <c r="P11" s="29">
        <v>56.312113081602092</v>
      </c>
      <c r="Q11" s="29">
        <v>43.391408036230821</v>
      </c>
      <c r="R11" s="29">
        <v>24.960541511480397</v>
      </c>
      <c r="S11" s="29">
        <v>98.197358344821538</v>
      </c>
      <c r="T11" s="29">
        <v>47.992721387607119</v>
      </c>
      <c r="U11" s="29">
        <v>35.48641990741654</v>
      </c>
      <c r="V11" s="29">
        <v>22.204764763115655</v>
      </c>
      <c r="W11" s="29">
        <v>17.996835514930705</v>
      </c>
      <c r="X11" s="29">
        <v>23.870035119264941</v>
      </c>
      <c r="Y11" s="29">
        <v>35.943047480986245</v>
      </c>
      <c r="Z11" s="29">
        <v>54.293131116744668</v>
      </c>
      <c r="AA11" s="29">
        <v>26.444432006887173</v>
      </c>
      <c r="AB11" s="29">
        <v>34.857088863351443</v>
      </c>
      <c r="AC11" s="29">
        <v>20.205688646367364</v>
      </c>
      <c r="AD11" s="29">
        <v>17.238464462493916</v>
      </c>
      <c r="AE11" s="29">
        <v>22.920679286368664</v>
      </c>
      <c r="AF11" s="29">
        <v>20.771126094054271</v>
      </c>
      <c r="AG11" s="30">
        <v>1305.2175516036536</v>
      </c>
      <c r="AH11" s="29">
        <v>30.069941195711721</v>
      </c>
      <c r="AI11" s="29">
        <v>43.906732859307368</v>
      </c>
      <c r="AJ11" s="29">
        <v>45.231933376781356</v>
      </c>
      <c r="AK11" s="29">
        <v>43.454605623933887</v>
      </c>
      <c r="AL11" s="29">
        <v>62.48306519716288</v>
      </c>
      <c r="AM11" s="29">
        <v>25.421577657895703</v>
      </c>
      <c r="AN11" s="29">
        <v>33.811127026345183</v>
      </c>
      <c r="AO11" s="29">
        <v>38.096034834001046</v>
      </c>
      <c r="AP11" s="29">
        <v>50.168444506106923</v>
      </c>
      <c r="AQ11" s="29">
        <v>53.409756906252049</v>
      </c>
      <c r="AR11" s="30">
        <v>426.05321918349813</v>
      </c>
      <c r="AS11" s="29">
        <v>76.216012366427051</v>
      </c>
      <c r="AT11" s="29">
        <v>251.56802037697463</v>
      </c>
      <c r="AU11" s="29">
        <v>82.50681717584763</v>
      </c>
      <c r="AV11" s="29">
        <v>154.64087786429073</v>
      </c>
      <c r="AW11" s="29">
        <v>272.63355814061481</v>
      </c>
      <c r="AX11" s="29">
        <v>90.842495472840952</v>
      </c>
      <c r="AY11" s="29">
        <v>38.600641123480372</v>
      </c>
      <c r="AZ11" s="30">
        <v>967.00842252047619</v>
      </c>
      <c r="BA11" s="29">
        <v>40.848609942460122</v>
      </c>
      <c r="BB11" s="29">
        <v>44.823933091411988</v>
      </c>
      <c r="BC11" s="29">
        <v>246.34350085787455</v>
      </c>
      <c r="BD11" s="29">
        <v>36.999125161974277</v>
      </c>
      <c r="BE11" s="29">
        <v>34.526345540923046</v>
      </c>
      <c r="BF11" s="29">
        <v>31.859657902976728</v>
      </c>
      <c r="BG11" s="29">
        <v>27.421767388524231</v>
      </c>
      <c r="BH11" s="29">
        <v>33.469804372054618</v>
      </c>
      <c r="BI11" s="29">
        <v>16.316948976603399</v>
      </c>
      <c r="BJ11" s="29">
        <v>25.095567194458305</v>
      </c>
      <c r="BK11" s="29">
        <v>28.145198805468798</v>
      </c>
      <c r="BL11" s="29">
        <v>36.032925919139537</v>
      </c>
      <c r="BM11" s="29">
        <v>31.463628966819854</v>
      </c>
      <c r="BN11" s="29">
        <v>26.2215700291061</v>
      </c>
      <c r="BO11" s="29">
        <v>27.826566033987923</v>
      </c>
      <c r="BP11" s="29">
        <v>65.064114352937835</v>
      </c>
      <c r="BQ11" s="29">
        <v>40.192830568739552</v>
      </c>
      <c r="BR11" s="29">
        <v>37.652955711404452</v>
      </c>
      <c r="BS11" s="29">
        <v>54.695702534447904</v>
      </c>
      <c r="BT11" s="29">
        <v>32.782565406217536</v>
      </c>
      <c r="BU11" s="29">
        <v>29.813670801523745</v>
      </c>
      <c r="BV11" s="29">
        <v>60.609549045410546</v>
      </c>
      <c r="BW11" s="29">
        <v>51.813530610677034</v>
      </c>
      <c r="BX11" s="29">
        <v>30.378829845740583</v>
      </c>
      <c r="BY11" s="29">
        <v>50.629619854257278</v>
      </c>
      <c r="BZ11" s="29">
        <v>15.658942375122367</v>
      </c>
      <c r="CA11" s="29">
        <v>155.71064319798694</v>
      </c>
      <c r="CB11" s="29">
        <v>1735.6527022041223</v>
      </c>
      <c r="CC11" s="30">
        <v>3048.0508066923712</v>
      </c>
      <c r="CD11" s="31">
        <v>5746.33</v>
      </c>
      <c r="CE11" s="105"/>
      <c r="CF11" s="11">
        <f t="shared" si="2"/>
        <v>5746.33</v>
      </c>
      <c r="CG11" s="11">
        <f t="shared" si="4"/>
        <v>5746.33</v>
      </c>
      <c r="CH11" s="11" t="b">
        <f t="shared" si="3"/>
        <v>1</v>
      </c>
      <c r="CI11" s="11">
        <v>5746.33</v>
      </c>
      <c r="CJ11" s="130"/>
      <c r="CK11" s="131"/>
      <c r="CL11" s="132"/>
    </row>
    <row r="12" spans="1:90" s="2" customFormat="1" ht="28.5" customHeight="1" thickBot="1">
      <c r="A12" s="15" t="s">
        <v>111</v>
      </c>
      <c r="B12" s="32" t="s">
        <v>87</v>
      </c>
      <c r="C12" s="56">
        <f>C6+C11</f>
        <v>4874.1398374128221</v>
      </c>
      <c r="D12" s="56">
        <f>D6+D11</f>
        <v>4636.4010569992051</v>
      </c>
      <c r="E12" s="56">
        <f>E6+E11</f>
        <v>2080.4488692073232</v>
      </c>
      <c r="F12" s="56">
        <f>F6+F11</f>
        <v>4356.1744346671267</v>
      </c>
      <c r="G12" s="56">
        <f>G6+G11</f>
        <v>3225.4972458667212</v>
      </c>
      <c r="H12" s="56">
        <f t="shared" ref="H12:BS12" si="5">H6+H11</f>
        <v>2227.0487055922117</v>
      </c>
      <c r="I12" s="56">
        <f t="shared" si="5"/>
        <v>1959.2625515903771</v>
      </c>
      <c r="J12" s="56">
        <f t="shared" si="5"/>
        <v>2522.0109792580861</v>
      </c>
      <c r="K12" s="56">
        <f t="shared" si="5"/>
        <v>4782.0365423858002</v>
      </c>
      <c r="L12" s="56">
        <f t="shared" si="5"/>
        <v>2449.348934392629</v>
      </c>
      <c r="M12" s="56">
        <f t="shared" si="5"/>
        <v>2886.5723519676699</v>
      </c>
      <c r="N12" s="56">
        <f t="shared" si="5"/>
        <v>1123.0456230455193</v>
      </c>
      <c r="O12" s="56">
        <f t="shared" si="5"/>
        <v>1172.3525035762516</v>
      </c>
      <c r="P12" s="56">
        <f t="shared" si="5"/>
        <v>5453.2374899500173</v>
      </c>
      <c r="Q12" s="56">
        <f t="shared" si="5"/>
        <v>4355.5095158784379</v>
      </c>
      <c r="R12" s="56">
        <f t="shared" si="5"/>
        <v>2147.5122330364998</v>
      </c>
      <c r="S12" s="56">
        <f t="shared" si="5"/>
        <v>2889.9949683634427</v>
      </c>
      <c r="T12" s="56">
        <f t="shared" si="5"/>
        <v>3687.4530764712272</v>
      </c>
      <c r="U12" s="56">
        <f t="shared" si="5"/>
        <v>1987.4516503869745</v>
      </c>
      <c r="V12" s="56">
        <f t="shared" si="5"/>
        <v>2236.8250098145249</v>
      </c>
      <c r="W12" s="56">
        <f t="shared" si="5"/>
        <v>2446.910989276364</v>
      </c>
      <c r="X12" s="56">
        <f t="shared" si="5"/>
        <v>1872.1112458033242</v>
      </c>
      <c r="Y12" s="56">
        <f t="shared" si="5"/>
        <v>3098.1204675245513</v>
      </c>
      <c r="Z12" s="56">
        <f t="shared" si="5"/>
        <v>6408.1583390056494</v>
      </c>
      <c r="AA12" s="56">
        <f t="shared" si="5"/>
        <v>3153.4402622938542</v>
      </c>
      <c r="AB12" s="56">
        <f t="shared" si="5"/>
        <v>3573.6995221114312</v>
      </c>
      <c r="AC12" s="56">
        <f t="shared" si="5"/>
        <v>1417.034589823257</v>
      </c>
      <c r="AD12" s="56">
        <f t="shared" si="5"/>
        <v>1170.3256276564803</v>
      </c>
      <c r="AE12" s="56">
        <f t="shared" si="5"/>
        <v>1492.6758716128427</v>
      </c>
      <c r="AF12" s="56">
        <f t="shared" si="5"/>
        <v>1246.6551078271132</v>
      </c>
      <c r="AG12" s="57">
        <f t="shared" si="5"/>
        <v>86931.454611436886</v>
      </c>
      <c r="AH12" s="56">
        <f t="shared" si="5"/>
        <v>5730.6613729608207</v>
      </c>
      <c r="AI12" s="56">
        <f t="shared" si="5"/>
        <v>3787.8264705870579</v>
      </c>
      <c r="AJ12" s="56">
        <f t="shared" si="5"/>
        <v>3008.2404354865348</v>
      </c>
      <c r="AK12" s="56">
        <f t="shared" si="5"/>
        <v>2574.7409391451215</v>
      </c>
      <c r="AL12" s="56">
        <f t="shared" si="5"/>
        <v>2239.7682217262732</v>
      </c>
      <c r="AM12" s="56">
        <f t="shared" si="5"/>
        <v>1196.1343868239248</v>
      </c>
      <c r="AN12" s="56">
        <f t="shared" si="5"/>
        <v>1375.3228161730201</v>
      </c>
      <c r="AO12" s="56">
        <f t="shared" si="5"/>
        <v>1459.8238272610718</v>
      </c>
      <c r="AP12" s="56">
        <f t="shared" si="5"/>
        <v>1939.171100926558</v>
      </c>
      <c r="AQ12" s="56">
        <f t="shared" si="5"/>
        <v>2265.5113813591593</v>
      </c>
      <c r="AR12" s="57">
        <f t="shared" si="5"/>
        <v>25577.547677695296</v>
      </c>
      <c r="AS12" s="56">
        <f t="shared" si="5"/>
        <v>2102.9077161032851</v>
      </c>
      <c r="AT12" s="56">
        <f t="shared" si="5"/>
        <v>2209.1852225802963</v>
      </c>
      <c r="AU12" s="56">
        <f t="shared" si="5"/>
        <v>1783.3704096230485</v>
      </c>
      <c r="AV12" s="56">
        <f t="shared" si="5"/>
        <v>1269.3949092977555</v>
      </c>
      <c r="AW12" s="56">
        <f t="shared" si="5"/>
        <v>1675.0547461994302</v>
      </c>
      <c r="AX12" s="56">
        <f t="shared" si="5"/>
        <v>1547.1351833683564</v>
      </c>
      <c r="AY12" s="56">
        <f t="shared" si="5"/>
        <v>2299.2430533369748</v>
      </c>
      <c r="AZ12" s="57">
        <f t="shared" si="5"/>
        <v>12886.291240509147</v>
      </c>
      <c r="BA12" s="56">
        <f t="shared" si="5"/>
        <v>1256.1671110099185</v>
      </c>
      <c r="BB12" s="56">
        <f t="shared" si="5"/>
        <v>1213.1221792263138</v>
      </c>
      <c r="BC12" s="56">
        <f t="shared" si="5"/>
        <v>2549.2950144338638</v>
      </c>
      <c r="BD12" s="56">
        <f t="shared" si="5"/>
        <v>1828.7428450012608</v>
      </c>
      <c r="BE12" s="56">
        <f t="shared" si="5"/>
        <v>1481.6179677808104</v>
      </c>
      <c r="BF12" s="56">
        <f t="shared" si="5"/>
        <v>1585.7737571608486</v>
      </c>
      <c r="BG12" s="56">
        <f t="shared" si="5"/>
        <v>1672.8201817583483</v>
      </c>
      <c r="BH12" s="56">
        <f t="shared" si="5"/>
        <v>2237.8414803337223</v>
      </c>
      <c r="BI12" s="56">
        <f t="shared" si="5"/>
        <v>813.18240235949952</v>
      </c>
      <c r="BJ12" s="56">
        <f t="shared" si="5"/>
        <v>1872.5192770168958</v>
      </c>
      <c r="BK12" s="56">
        <f t="shared" si="5"/>
        <v>3024.8696956220892</v>
      </c>
      <c r="BL12" s="56">
        <f t="shared" si="5"/>
        <v>1598.376777124193</v>
      </c>
      <c r="BM12" s="56">
        <f t="shared" si="5"/>
        <v>1717.5054444327372</v>
      </c>
      <c r="BN12" s="56">
        <f t="shared" si="5"/>
        <v>1128.7591507321049</v>
      </c>
      <c r="BO12" s="56">
        <f t="shared" si="5"/>
        <v>2039.9097395815697</v>
      </c>
      <c r="BP12" s="56">
        <f t="shared" si="5"/>
        <v>1945.9092018996532</v>
      </c>
      <c r="BQ12" s="56">
        <f t="shared" si="5"/>
        <v>2380.6894346400654</v>
      </c>
      <c r="BR12" s="56">
        <f t="shared" si="5"/>
        <v>1870.4335477707937</v>
      </c>
      <c r="BS12" s="56">
        <f t="shared" si="5"/>
        <v>2321.505667513361</v>
      </c>
      <c r="BT12" s="56">
        <f t="shared" ref="BT12:CD12" si="6">BT6+BT11</f>
        <v>1217.8037892644059</v>
      </c>
      <c r="BU12" s="56">
        <f t="shared" si="6"/>
        <v>2065.3460131266525</v>
      </c>
      <c r="BV12" s="56">
        <f t="shared" si="6"/>
        <v>2240.2978702146393</v>
      </c>
      <c r="BW12" s="56">
        <f t="shared" si="6"/>
        <v>1957.7705541838579</v>
      </c>
      <c r="BX12" s="56">
        <f t="shared" si="6"/>
        <v>1303.0365484977519</v>
      </c>
      <c r="BY12" s="56">
        <f t="shared" si="6"/>
        <v>1306.8849394666745</v>
      </c>
      <c r="BZ12" s="56">
        <f t="shared" si="6"/>
        <v>590.71794134840934</v>
      </c>
      <c r="CA12" s="56">
        <f t="shared" si="6"/>
        <v>1441.7122288687906</v>
      </c>
      <c r="CB12" s="56">
        <f t="shared" si="6"/>
        <v>2981.482435210743</v>
      </c>
      <c r="CC12" s="57">
        <f t="shared" si="6"/>
        <v>49643.746470656653</v>
      </c>
      <c r="CD12" s="58">
        <f t="shared" si="6"/>
        <v>175039.03999997556</v>
      </c>
      <c r="CE12" s="105"/>
      <c r="CF12" s="6">
        <f t="shared" si="2"/>
        <v>175039.040000298</v>
      </c>
      <c r="CG12" s="6">
        <f t="shared" si="4"/>
        <v>175039.0409913364</v>
      </c>
      <c r="CH12" s="6" t="b">
        <f t="shared" si="3"/>
        <v>0</v>
      </c>
      <c r="CI12" s="6">
        <v>175039.04</v>
      </c>
      <c r="CJ12" s="130"/>
      <c r="CK12" s="131"/>
      <c r="CL12" s="132"/>
    </row>
    <row r="13" spans="1:90" s="2" customFormat="1" ht="24.75" customHeight="1">
      <c r="A13" s="18">
        <v>3</v>
      </c>
      <c r="B13" s="33" t="s">
        <v>88</v>
      </c>
      <c r="C13" s="19">
        <v>1027.8216738854444</v>
      </c>
      <c r="D13" s="19">
        <v>890.21067909188355</v>
      </c>
      <c r="E13" s="19">
        <v>399.94733884945452</v>
      </c>
      <c r="F13" s="19">
        <v>1824.9774967544288</v>
      </c>
      <c r="G13" s="19">
        <v>1102.2456318993536</v>
      </c>
      <c r="H13" s="19">
        <v>772.60188050099327</v>
      </c>
      <c r="I13" s="19">
        <v>870.20626852195642</v>
      </c>
      <c r="J13" s="19">
        <v>1231.5827428185733</v>
      </c>
      <c r="K13" s="19">
        <v>1879.8486412825641</v>
      </c>
      <c r="L13" s="19">
        <v>304.04588811249806</v>
      </c>
      <c r="M13" s="19">
        <v>3568.9321634219982</v>
      </c>
      <c r="N13" s="19">
        <v>1387.9158017718175</v>
      </c>
      <c r="O13" s="19">
        <v>14411.19792784544</v>
      </c>
      <c r="P13" s="19">
        <v>1210.7060624251635</v>
      </c>
      <c r="Q13" s="19">
        <v>1015.2841346248597</v>
      </c>
      <c r="R13" s="19">
        <v>307.27739749970067</v>
      </c>
      <c r="S13" s="19">
        <v>1057.5967715599697</v>
      </c>
      <c r="T13" s="19">
        <v>3043.6798720171973</v>
      </c>
      <c r="U13" s="19">
        <v>902.75537675928865</v>
      </c>
      <c r="V13" s="19">
        <v>145.00527111132908</v>
      </c>
      <c r="W13" s="19">
        <v>111.6817442501294</v>
      </c>
      <c r="X13" s="19">
        <v>121.54131305771845</v>
      </c>
      <c r="Y13" s="19">
        <v>1096.2020063407908</v>
      </c>
      <c r="Z13" s="19">
        <v>1791.9850587427591</v>
      </c>
      <c r="AA13" s="19">
        <v>383.35295066093909</v>
      </c>
      <c r="AB13" s="19">
        <v>594.45055934044422</v>
      </c>
      <c r="AC13" s="19">
        <v>255.61279358934141</v>
      </c>
      <c r="AD13" s="19">
        <v>235.99689456050129</v>
      </c>
      <c r="AE13" s="19">
        <v>125.9496094385873</v>
      </c>
      <c r="AF13" s="19">
        <v>392.79645910977882</v>
      </c>
      <c r="AG13" s="20">
        <v>42463.408409844917</v>
      </c>
      <c r="AH13" s="19">
        <v>837.33921910236165</v>
      </c>
      <c r="AI13" s="19">
        <v>721.37304388883149</v>
      </c>
      <c r="AJ13" s="19">
        <v>506.5094962554976</v>
      </c>
      <c r="AK13" s="19">
        <v>797.2579055693468</v>
      </c>
      <c r="AL13" s="19">
        <v>1752.6627385240633</v>
      </c>
      <c r="AM13" s="19">
        <v>427.35636685984616</v>
      </c>
      <c r="AN13" s="19">
        <v>517.86649331742342</v>
      </c>
      <c r="AO13" s="19">
        <v>3296.6782831905548</v>
      </c>
      <c r="AP13" s="19">
        <v>469.73817176012506</v>
      </c>
      <c r="AQ13" s="19">
        <v>618.59584368236119</v>
      </c>
      <c r="AR13" s="20">
        <v>9945.3775621504119</v>
      </c>
      <c r="AS13" s="19">
        <v>183.10901503037559</v>
      </c>
      <c r="AT13" s="19">
        <v>733.32297528334561</v>
      </c>
      <c r="AU13" s="19">
        <v>16.291023719963249</v>
      </c>
      <c r="AV13" s="19">
        <v>171.24974714115538</v>
      </c>
      <c r="AW13" s="19">
        <v>42.61462700980114</v>
      </c>
      <c r="AX13" s="19">
        <v>43.19953616099162</v>
      </c>
      <c r="AY13" s="19">
        <v>57.452081851884515</v>
      </c>
      <c r="AZ13" s="20">
        <v>1247.2390061975173</v>
      </c>
      <c r="BA13" s="19">
        <v>101.198523350957</v>
      </c>
      <c r="BB13" s="19">
        <v>121.96940277159055</v>
      </c>
      <c r="BC13" s="19">
        <v>2859.5359734841331</v>
      </c>
      <c r="BD13" s="19">
        <v>376.76768467486562</v>
      </c>
      <c r="BE13" s="19">
        <v>347.77596617236043</v>
      </c>
      <c r="BF13" s="19">
        <v>1364.0569968858376</v>
      </c>
      <c r="BG13" s="19">
        <v>207.74330314803538</v>
      </c>
      <c r="BH13" s="19">
        <v>280.17276403856943</v>
      </c>
      <c r="BI13" s="19">
        <v>0.83904142484754329</v>
      </c>
      <c r="BJ13" s="19">
        <v>461.59619058597497</v>
      </c>
      <c r="BK13" s="19">
        <v>697.16148741080656</v>
      </c>
      <c r="BL13" s="19">
        <v>165.45433653464329</v>
      </c>
      <c r="BM13" s="19">
        <v>327.01623702745763</v>
      </c>
      <c r="BN13" s="19">
        <v>151.71776915832891</v>
      </c>
      <c r="BO13" s="19">
        <v>306.42896274649758</v>
      </c>
      <c r="BP13" s="19">
        <v>710.823975172622</v>
      </c>
      <c r="BQ13" s="19">
        <v>556.50995382732549</v>
      </c>
      <c r="BR13" s="19">
        <v>273.11361951857856</v>
      </c>
      <c r="BS13" s="19">
        <v>162.93461059683759</v>
      </c>
      <c r="BT13" s="19">
        <v>751.20437809158307</v>
      </c>
      <c r="BU13" s="19">
        <v>473.30959090782881</v>
      </c>
      <c r="BV13" s="19">
        <v>605.03276386049492</v>
      </c>
      <c r="BW13" s="19">
        <v>281.94632940562531</v>
      </c>
      <c r="BX13" s="19">
        <v>379.6217506194867</v>
      </c>
      <c r="BY13" s="19">
        <v>1094.967574664963</v>
      </c>
      <c r="BZ13" s="19">
        <v>746.89633348422387</v>
      </c>
      <c r="CA13" s="19">
        <v>487.92968416932075</v>
      </c>
      <c r="CB13" s="19">
        <v>1244.6698180733702</v>
      </c>
      <c r="CC13" s="20">
        <v>15538.395021807168</v>
      </c>
      <c r="CD13" s="21">
        <v>69194.42</v>
      </c>
      <c r="CE13" s="105"/>
      <c r="CF13" s="12">
        <f t="shared" si="2"/>
        <v>69194.420000000013</v>
      </c>
      <c r="CG13" s="12">
        <f t="shared" si="4"/>
        <v>69194.419999999984</v>
      </c>
      <c r="CH13" s="12" t="b">
        <f t="shared" si="3"/>
        <v>1</v>
      </c>
      <c r="CI13" s="12">
        <v>69194.42</v>
      </c>
      <c r="CJ13" s="130"/>
      <c r="CK13" s="131"/>
      <c r="CL13" s="132"/>
    </row>
    <row r="14" spans="1:90" s="2" customFormat="1" ht="38.25" customHeight="1">
      <c r="A14" s="22">
        <v>4</v>
      </c>
      <c r="B14" s="65" t="s">
        <v>89</v>
      </c>
      <c r="C14" s="35">
        <v>70.089885425687712</v>
      </c>
      <c r="D14" s="35">
        <v>116.35742751187337</v>
      </c>
      <c r="E14" s="35">
        <v>52.167784404300612</v>
      </c>
      <c r="F14" s="35">
        <v>93.821880071592616</v>
      </c>
      <c r="G14" s="35">
        <v>45.548185157891851</v>
      </c>
      <c r="H14" s="35">
        <v>31.926288025478854</v>
      </c>
      <c r="I14" s="35">
        <v>27.595573109759144</v>
      </c>
      <c r="J14" s="35">
        <v>43.733648360333191</v>
      </c>
      <c r="K14" s="35">
        <v>189.04954898960415</v>
      </c>
      <c r="L14" s="35">
        <v>58.441228289150494</v>
      </c>
      <c r="M14" s="35">
        <v>62.284548835543049</v>
      </c>
      <c r="N14" s="35">
        <v>24.221660504417574</v>
      </c>
      <c r="O14" s="35">
        <v>878.19961425653264</v>
      </c>
      <c r="P14" s="35">
        <v>66.698011121293689</v>
      </c>
      <c r="Q14" s="35">
        <v>151.5501147128372</v>
      </c>
      <c r="R14" s="35">
        <v>22.420679663103957</v>
      </c>
      <c r="S14" s="35">
        <v>64.243600568618675</v>
      </c>
      <c r="T14" s="35">
        <v>196.46531767740578</v>
      </c>
      <c r="U14" s="35">
        <v>21.789714856253713</v>
      </c>
      <c r="V14" s="35">
        <v>26.998378985402887</v>
      </c>
      <c r="W14" s="35">
        <v>34.227532154349277</v>
      </c>
      <c r="X14" s="35">
        <v>13.988947478018686</v>
      </c>
      <c r="Y14" s="35">
        <v>45.2983726567698</v>
      </c>
      <c r="Z14" s="35">
        <v>82.55922254374633</v>
      </c>
      <c r="AA14" s="35">
        <v>54.248512347742015</v>
      </c>
      <c r="AB14" s="35">
        <v>72.405911651227058</v>
      </c>
      <c r="AC14" s="35">
        <v>38.121226774493017</v>
      </c>
      <c r="AD14" s="35">
        <v>10.943930153684059</v>
      </c>
      <c r="AE14" s="35">
        <v>54.822799257514035</v>
      </c>
      <c r="AF14" s="35">
        <v>15.921449597722203</v>
      </c>
      <c r="AG14" s="36">
        <v>2666.1409951423475</v>
      </c>
      <c r="AH14" s="35">
        <v>61.446997288174423</v>
      </c>
      <c r="AI14" s="35">
        <v>66.625255809787078</v>
      </c>
      <c r="AJ14" s="35">
        <v>62.823610165622306</v>
      </c>
      <c r="AK14" s="35">
        <v>23.046944364495694</v>
      </c>
      <c r="AL14" s="35">
        <v>383.0904291138271</v>
      </c>
      <c r="AM14" s="35">
        <v>54.033428211112899</v>
      </c>
      <c r="AN14" s="35">
        <v>10.738559242871229</v>
      </c>
      <c r="AO14" s="35">
        <v>1113.7571363393413</v>
      </c>
      <c r="AP14" s="35">
        <v>62.627455583927805</v>
      </c>
      <c r="AQ14" s="35">
        <v>47.00629101042319</v>
      </c>
      <c r="AR14" s="36">
        <v>1885.1961071295827</v>
      </c>
      <c r="AS14" s="35">
        <v>51.958652190489047</v>
      </c>
      <c r="AT14" s="35">
        <v>69.286527989257323</v>
      </c>
      <c r="AU14" s="35">
        <v>31.901884062618322</v>
      </c>
      <c r="AV14" s="35">
        <v>23.74759098350847</v>
      </c>
      <c r="AW14" s="35">
        <v>23.324198688148062</v>
      </c>
      <c r="AX14" s="35">
        <v>31.351266306478564</v>
      </c>
      <c r="AY14" s="35">
        <v>11.388453388170374</v>
      </c>
      <c r="AZ14" s="36">
        <v>242.95857360867015</v>
      </c>
      <c r="BA14" s="35">
        <v>45.884527500813938</v>
      </c>
      <c r="BB14" s="35">
        <v>12.916056029711097</v>
      </c>
      <c r="BC14" s="35">
        <v>220.22828121320569</v>
      </c>
      <c r="BD14" s="35">
        <v>45.46581495879218</v>
      </c>
      <c r="BE14" s="35">
        <v>30.775507159329674</v>
      </c>
      <c r="BF14" s="35">
        <v>41.521904672066995</v>
      </c>
      <c r="BG14" s="35">
        <v>31.453880417051078</v>
      </c>
      <c r="BH14" s="35">
        <v>13.501759066448894</v>
      </c>
      <c r="BI14" s="35">
        <v>9.1443245734044769</v>
      </c>
      <c r="BJ14" s="35">
        <v>11.246482153279048</v>
      </c>
      <c r="BK14" s="35">
        <v>31.204660401688734</v>
      </c>
      <c r="BL14" s="35">
        <v>15.3526244980832</v>
      </c>
      <c r="BM14" s="35">
        <v>31.604076477854331</v>
      </c>
      <c r="BN14" s="35">
        <v>12.4424600459961</v>
      </c>
      <c r="BO14" s="35">
        <v>18.473895622634792</v>
      </c>
      <c r="BP14" s="35">
        <v>73.289361733971759</v>
      </c>
      <c r="BQ14" s="35">
        <v>57.259051025532315</v>
      </c>
      <c r="BR14" s="35">
        <v>44.843602829965697</v>
      </c>
      <c r="BS14" s="35">
        <v>54.26120947020793</v>
      </c>
      <c r="BT14" s="35">
        <v>68.659617031619803</v>
      </c>
      <c r="BU14" s="35">
        <v>43.496644596162085</v>
      </c>
      <c r="BV14" s="35">
        <v>78.1467166357194</v>
      </c>
      <c r="BW14" s="35">
        <v>78.673794827116168</v>
      </c>
      <c r="BX14" s="35">
        <v>44.906352159210456</v>
      </c>
      <c r="BY14" s="35">
        <v>123.12289021916057</v>
      </c>
      <c r="BZ14" s="35">
        <v>41.299098868601249</v>
      </c>
      <c r="CA14" s="35">
        <v>38.505778540054017</v>
      </c>
      <c r="CB14" s="35">
        <v>61.81395139171682</v>
      </c>
      <c r="CC14" s="36">
        <v>1379.4943241193989</v>
      </c>
      <c r="CD14" s="37">
        <v>6173.79</v>
      </c>
      <c r="CE14" s="105"/>
      <c r="CF14" s="12">
        <f t="shared" si="2"/>
        <v>6173.7899999999991</v>
      </c>
      <c r="CG14" s="12">
        <f t="shared" si="4"/>
        <v>6173.7900000000027</v>
      </c>
      <c r="CH14" s="12" t="b">
        <f t="shared" si="3"/>
        <v>1</v>
      </c>
      <c r="CI14" s="12">
        <v>6173.79</v>
      </c>
      <c r="CJ14" s="130"/>
      <c r="CK14" s="131"/>
      <c r="CL14" s="132"/>
    </row>
    <row r="15" spans="1:90" s="2" customFormat="1" ht="24.75" customHeight="1" thickBot="1">
      <c r="A15" s="27">
        <v>5</v>
      </c>
      <c r="B15" s="28" t="s">
        <v>90</v>
      </c>
      <c r="C15" s="29">
        <v>1329.9212352141217</v>
      </c>
      <c r="D15" s="29">
        <v>1288.4016331087298</v>
      </c>
      <c r="E15" s="29">
        <v>578.65135538546747</v>
      </c>
      <c r="F15" s="29">
        <v>1691.5180359803387</v>
      </c>
      <c r="G15" s="29">
        <v>1365.5740559170035</v>
      </c>
      <c r="H15" s="29">
        <v>957.64243303503872</v>
      </c>
      <c r="I15" s="29">
        <v>1964.7570181108208</v>
      </c>
      <c r="J15" s="29">
        <v>1646.1402089587466</v>
      </c>
      <c r="K15" s="29">
        <v>5678.2756045991191</v>
      </c>
      <c r="L15" s="29">
        <v>328.76358526118548</v>
      </c>
      <c r="M15" s="29">
        <v>2157.3685015185915</v>
      </c>
      <c r="N15" s="29">
        <v>838.9781725239003</v>
      </c>
      <c r="O15" s="29">
        <v>8627.7082858712311</v>
      </c>
      <c r="P15" s="29">
        <v>1672.1505139881317</v>
      </c>
      <c r="Q15" s="29">
        <v>1795.6616565815568</v>
      </c>
      <c r="R15" s="29">
        <v>342.55508626623174</v>
      </c>
      <c r="S15" s="29">
        <v>652.04549093393825</v>
      </c>
      <c r="T15" s="29">
        <v>5028.5623440255495</v>
      </c>
      <c r="U15" s="29">
        <v>439.6501305679248</v>
      </c>
      <c r="V15" s="29">
        <v>114.12180574973647</v>
      </c>
      <c r="W15" s="29">
        <v>651.30183951412175</v>
      </c>
      <c r="X15" s="29">
        <v>75.495090836098484</v>
      </c>
      <c r="Y15" s="29">
        <v>1358.8102422128829</v>
      </c>
      <c r="Z15" s="29">
        <v>2216.925796257583</v>
      </c>
      <c r="AA15" s="29">
        <v>804.72464356073169</v>
      </c>
      <c r="AB15" s="29">
        <v>634.79743065297021</v>
      </c>
      <c r="AC15" s="29">
        <v>247.66885501771387</v>
      </c>
      <c r="AD15" s="29">
        <v>162.68208458048537</v>
      </c>
      <c r="AE15" s="29">
        <v>694.37455466546908</v>
      </c>
      <c r="AF15" s="29">
        <v>204.60228736451751</v>
      </c>
      <c r="AG15" s="30">
        <v>45549.829978259928</v>
      </c>
      <c r="AH15" s="29">
        <v>651.10560511535391</v>
      </c>
      <c r="AI15" s="29">
        <v>793.60464538713336</v>
      </c>
      <c r="AJ15" s="29">
        <v>791.33341131936834</v>
      </c>
      <c r="AK15" s="29">
        <v>432.32696628081561</v>
      </c>
      <c r="AL15" s="29">
        <v>7635.047713874048</v>
      </c>
      <c r="AM15" s="29">
        <v>752.54183694294579</v>
      </c>
      <c r="AN15" s="29">
        <v>231.06778816940789</v>
      </c>
      <c r="AO15" s="29">
        <v>2785.6298278562772</v>
      </c>
      <c r="AP15" s="29">
        <v>783.80118199045876</v>
      </c>
      <c r="AQ15" s="29">
        <v>369.18740186957848</v>
      </c>
      <c r="AR15" s="30">
        <v>15225.646378805388</v>
      </c>
      <c r="AS15" s="29">
        <v>735.00047688905397</v>
      </c>
      <c r="AT15" s="29">
        <v>577.68006157630532</v>
      </c>
      <c r="AU15" s="29">
        <v>186.96859635293342</v>
      </c>
      <c r="AV15" s="29">
        <v>226.62251884348373</v>
      </c>
      <c r="AW15" s="29">
        <v>216.24004545464743</v>
      </c>
      <c r="AX15" s="29">
        <v>410.01267187003913</v>
      </c>
      <c r="AY15" s="29">
        <v>80.464983437546579</v>
      </c>
      <c r="AZ15" s="30">
        <v>2432.9893544240094</v>
      </c>
      <c r="BA15" s="29">
        <v>284.17436432559612</v>
      </c>
      <c r="BB15" s="29">
        <v>541.48483422468246</v>
      </c>
      <c r="BC15" s="29">
        <v>4591.4044839367607</v>
      </c>
      <c r="BD15" s="29">
        <v>235.46262003154672</v>
      </c>
      <c r="BE15" s="29">
        <v>270.40863165406955</v>
      </c>
      <c r="BF15" s="29">
        <v>621.58991376788254</v>
      </c>
      <c r="BG15" s="29">
        <v>465.1368101064474</v>
      </c>
      <c r="BH15" s="29">
        <v>158.3760146204045</v>
      </c>
      <c r="BI15" s="29">
        <v>105.64803429473774</v>
      </c>
      <c r="BJ15" s="29">
        <v>112.9588080183443</v>
      </c>
      <c r="BK15" s="29">
        <v>281.71304973496541</v>
      </c>
      <c r="BL15" s="29">
        <v>479.04549670685077</v>
      </c>
      <c r="BM15" s="29">
        <v>437.07466311589866</v>
      </c>
      <c r="BN15" s="29">
        <v>102.88327193460594</v>
      </c>
      <c r="BO15" s="29">
        <v>634.87168559703855</v>
      </c>
      <c r="BP15" s="29">
        <v>951.05786436155711</v>
      </c>
      <c r="BQ15" s="29">
        <v>856.93828007492539</v>
      </c>
      <c r="BR15" s="29">
        <v>255.29555352971892</v>
      </c>
      <c r="BS15" s="29">
        <v>1054.6118960013407</v>
      </c>
      <c r="BT15" s="29">
        <v>626.32243632894767</v>
      </c>
      <c r="BU15" s="29">
        <v>412.90192104806601</v>
      </c>
      <c r="BV15" s="29">
        <v>771.95260600005042</v>
      </c>
      <c r="BW15" s="29">
        <v>323.12000131152928</v>
      </c>
      <c r="BX15" s="29">
        <v>160.03920765178913</v>
      </c>
      <c r="BY15" s="29">
        <v>1374.7140305861469</v>
      </c>
      <c r="BZ15" s="29">
        <v>333.7762396831472</v>
      </c>
      <c r="CA15" s="29">
        <v>919.17353864571987</v>
      </c>
      <c r="CB15" s="29">
        <v>334.78803121790224</v>
      </c>
      <c r="CC15" s="30">
        <v>17696.924288510672</v>
      </c>
      <c r="CD15" s="38">
        <v>80905.39</v>
      </c>
      <c r="CE15" s="105"/>
      <c r="CF15" s="11">
        <f t="shared" si="2"/>
        <v>80905.39</v>
      </c>
      <c r="CG15" s="11">
        <f t="shared" si="4"/>
        <v>80905.39</v>
      </c>
      <c r="CH15" s="11" t="b">
        <f t="shared" si="3"/>
        <v>1</v>
      </c>
      <c r="CI15" s="11">
        <v>80905.39</v>
      </c>
      <c r="CJ15" s="130"/>
      <c r="CK15" s="131"/>
      <c r="CL15" s="132"/>
    </row>
    <row r="16" spans="1:90" s="2" customFormat="1" ht="34.5" customHeight="1" thickBot="1">
      <c r="A16" s="15" t="s">
        <v>112</v>
      </c>
      <c r="B16" s="32" t="s">
        <v>91</v>
      </c>
      <c r="C16" s="56">
        <f>(C13+C14+C15)</f>
        <v>2427.832794525254</v>
      </c>
      <c r="D16" s="56">
        <f>(D13+D14+D15)</f>
        <v>2294.9697397124864</v>
      </c>
      <c r="E16" s="56">
        <f>(E13+E14+E15)</f>
        <v>1030.7664786392227</v>
      </c>
      <c r="F16" s="56">
        <f>(F13+F14+F15)</f>
        <v>3610.3174128063602</v>
      </c>
      <c r="G16" s="56">
        <f>(G13+G14+G15)</f>
        <v>2513.3678729742487</v>
      </c>
      <c r="H16" s="56">
        <f t="shared" ref="H16:BS16" si="7">(H13+H14+H15)</f>
        <v>1762.1706015615109</v>
      </c>
      <c r="I16" s="56">
        <f t="shared" si="7"/>
        <v>2862.5588597425362</v>
      </c>
      <c r="J16" s="56">
        <f t="shared" si="7"/>
        <v>2921.4566001376534</v>
      </c>
      <c r="K16" s="56">
        <f t="shared" si="7"/>
        <v>7747.1737948712871</v>
      </c>
      <c r="L16" s="56">
        <f t="shared" si="7"/>
        <v>691.25070166283399</v>
      </c>
      <c r="M16" s="56">
        <f t="shared" si="7"/>
        <v>5788.5852137761322</v>
      </c>
      <c r="N16" s="56">
        <f t="shared" si="7"/>
        <v>2251.1156348001355</v>
      </c>
      <c r="O16" s="56">
        <f t="shared" si="7"/>
        <v>23917.105827973202</v>
      </c>
      <c r="P16" s="56">
        <f t="shared" si="7"/>
        <v>2949.5545875345888</v>
      </c>
      <c r="Q16" s="56">
        <f t="shared" si="7"/>
        <v>2962.4959059192538</v>
      </c>
      <c r="R16" s="56">
        <f t="shared" si="7"/>
        <v>672.25316342903636</v>
      </c>
      <c r="S16" s="56">
        <f t="shared" si="7"/>
        <v>1773.8858630625266</v>
      </c>
      <c r="T16" s="56">
        <f t="shared" si="7"/>
        <v>8268.7075337201532</v>
      </c>
      <c r="U16" s="56">
        <f t="shared" si="7"/>
        <v>1364.1952221834672</v>
      </c>
      <c r="V16" s="56">
        <f t="shared" si="7"/>
        <v>286.12545584646841</v>
      </c>
      <c r="W16" s="56">
        <f t="shared" si="7"/>
        <v>797.2111159186004</v>
      </c>
      <c r="X16" s="56">
        <f t="shared" si="7"/>
        <v>211.02535137183563</v>
      </c>
      <c r="Y16" s="56">
        <f t="shared" si="7"/>
        <v>2500.3106212104435</v>
      </c>
      <c r="Z16" s="56">
        <f t="shared" si="7"/>
        <v>4091.4700775440883</v>
      </c>
      <c r="AA16" s="56">
        <f t="shared" si="7"/>
        <v>1242.3261065694128</v>
      </c>
      <c r="AB16" s="56">
        <f t="shared" si="7"/>
        <v>1301.6539016446413</v>
      </c>
      <c r="AC16" s="56">
        <f t="shared" si="7"/>
        <v>541.40287538154826</v>
      </c>
      <c r="AD16" s="56">
        <f t="shared" si="7"/>
        <v>409.62290929467071</v>
      </c>
      <c r="AE16" s="56">
        <f t="shared" si="7"/>
        <v>875.14696336157044</v>
      </c>
      <c r="AF16" s="56">
        <f t="shared" si="7"/>
        <v>613.32019607201846</v>
      </c>
      <c r="AG16" s="57">
        <f t="shared" si="7"/>
        <v>90679.3793832472</v>
      </c>
      <c r="AH16" s="56">
        <f t="shared" si="7"/>
        <v>1549.89182150589</v>
      </c>
      <c r="AI16" s="56">
        <f t="shared" si="7"/>
        <v>1581.6029450857518</v>
      </c>
      <c r="AJ16" s="56">
        <f t="shared" si="7"/>
        <v>1360.6665177404882</v>
      </c>
      <c r="AK16" s="56">
        <f t="shared" si="7"/>
        <v>1252.6318162146581</v>
      </c>
      <c r="AL16" s="56">
        <f t="shared" si="7"/>
        <v>9770.8008815119392</v>
      </c>
      <c r="AM16" s="56">
        <f t="shared" si="7"/>
        <v>1233.9316320139048</v>
      </c>
      <c r="AN16" s="56">
        <f t="shared" si="7"/>
        <v>759.67284072970256</v>
      </c>
      <c r="AO16" s="56">
        <f t="shared" si="7"/>
        <v>7196.0652473861737</v>
      </c>
      <c r="AP16" s="56">
        <f t="shared" si="7"/>
        <v>1316.1668093345115</v>
      </c>
      <c r="AQ16" s="56">
        <f t="shared" si="7"/>
        <v>1034.7895365623629</v>
      </c>
      <c r="AR16" s="57">
        <f t="shared" si="7"/>
        <v>27056.220048085383</v>
      </c>
      <c r="AS16" s="56">
        <f t="shared" si="7"/>
        <v>970.06814410991865</v>
      </c>
      <c r="AT16" s="56">
        <f t="shared" si="7"/>
        <v>1380.2895648489084</v>
      </c>
      <c r="AU16" s="56">
        <f t="shared" si="7"/>
        <v>235.16150413551497</v>
      </c>
      <c r="AV16" s="56">
        <f t="shared" si="7"/>
        <v>421.61985696814759</v>
      </c>
      <c r="AW16" s="56">
        <f t="shared" si="7"/>
        <v>282.17887115259663</v>
      </c>
      <c r="AX16" s="56">
        <f t="shared" si="7"/>
        <v>484.56347433750932</v>
      </c>
      <c r="AY16" s="56">
        <f t="shared" si="7"/>
        <v>149.30551867760147</v>
      </c>
      <c r="AZ16" s="57">
        <f t="shared" si="7"/>
        <v>3923.186934230197</v>
      </c>
      <c r="BA16" s="56">
        <f t="shared" si="7"/>
        <v>431.25741517736708</v>
      </c>
      <c r="BB16" s="56">
        <f t="shared" si="7"/>
        <v>676.3702930259841</v>
      </c>
      <c r="BC16" s="56">
        <f t="shared" si="7"/>
        <v>7671.1687386341</v>
      </c>
      <c r="BD16" s="56">
        <f t="shared" si="7"/>
        <v>657.69611966520449</v>
      </c>
      <c r="BE16" s="56">
        <f t="shared" si="7"/>
        <v>648.9601049857597</v>
      </c>
      <c r="BF16" s="56">
        <f t="shared" si="7"/>
        <v>2027.1688153257871</v>
      </c>
      <c r="BG16" s="56">
        <f t="shared" si="7"/>
        <v>704.33399367153379</v>
      </c>
      <c r="BH16" s="56">
        <f t="shared" si="7"/>
        <v>452.05053772542283</v>
      </c>
      <c r="BI16" s="56">
        <f t="shared" si="7"/>
        <v>115.63140029298977</v>
      </c>
      <c r="BJ16" s="56">
        <f t="shared" si="7"/>
        <v>585.80148075759826</v>
      </c>
      <c r="BK16" s="56">
        <f t="shared" si="7"/>
        <v>1010.0791975474608</v>
      </c>
      <c r="BL16" s="56">
        <f t="shared" si="7"/>
        <v>659.85245773957729</v>
      </c>
      <c r="BM16" s="56">
        <f t="shared" si="7"/>
        <v>795.69497662121057</v>
      </c>
      <c r="BN16" s="56">
        <f t="shared" si="7"/>
        <v>267.04350113893094</v>
      </c>
      <c r="BO16" s="56">
        <f t="shared" si="7"/>
        <v>959.774543966171</v>
      </c>
      <c r="BP16" s="56">
        <f t="shared" si="7"/>
        <v>1735.171201268151</v>
      </c>
      <c r="BQ16" s="56">
        <f t="shared" si="7"/>
        <v>1470.7072849277833</v>
      </c>
      <c r="BR16" s="56">
        <f t="shared" si="7"/>
        <v>573.25277587826315</v>
      </c>
      <c r="BS16" s="56">
        <f t="shared" si="7"/>
        <v>1271.8077160683863</v>
      </c>
      <c r="BT16" s="56">
        <f t="shared" ref="BT16:CD16" si="8">(BT13+BT14+BT15)</f>
        <v>1446.1864314521504</v>
      </c>
      <c r="BU16" s="56">
        <f t="shared" si="8"/>
        <v>929.70815655205695</v>
      </c>
      <c r="BV16" s="56">
        <f t="shared" si="8"/>
        <v>1455.1320864962647</v>
      </c>
      <c r="BW16" s="56">
        <f t="shared" si="8"/>
        <v>683.74012554427077</v>
      </c>
      <c r="BX16" s="56">
        <f t="shared" si="8"/>
        <v>584.56731043048626</v>
      </c>
      <c r="BY16" s="56">
        <f t="shared" si="8"/>
        <v>2592.8044954702705</v>
      </c>
      <c r="BZ16" s="56">
        <f t="shared" si="8"/>
        <v>1121.9716720359725</v>
      </c>
      <c r="CA16" s="56">
        <f t="shared" si="8"/>
        <v>1445.6090013550947</v>
      </c>
      <c r="CB16" s="56">
        <f t="shared" si="8"/>
        <v>1641.2718006829891</v>
      </c>
      <c r="CC16" s="57">
        <f t="shared" si="8"/>
        <v>34614.81363443724</v>
      </c>
      <c r="CD16" s="58">
        <f t="shared" si="8"/>
        <v>156273.59999999998</v>
      </c>
      <c r="CE16" s="105"/>
      <c r="CF16" s="6">
        <f t="shared" si="2"/>
        <v>156273.60000000003</v>
      </c>
      <c r="CG16" s="6">
        <f t="shared" si="4"/>
        <v>156273.60000000006</v>
      </c>
      <c r="CH16" s="6" t="b">
        <f t="shared" si="3"/>
        <v>1</v>
      </c>
      <c r="CI16" s="6">
        <v>156273.60000000001</v>
      </c>
      <c r="CJ16" s="130"/>
      <c r="CK16" s="131"/>
      <c r="CL16" s="132"/>
    </row>
    <row r="17" spans="1:90" s="2" customFormat="1" ht="24.75" customHeight="1">
      <c r="A17" s="18">
        <v>6</v>
      </c>
      <c r="B17" s="33" t="s">
        <v>92</v>
      </c>
      <c r="C17" s="19">
        <v>1465.7975158249467</v>
      </c>
      <c r="D17" s="19">
        <v>1380.4518779632076</v>
      </c>
      <c r="E17" s="19">
        <v>619.05852659156972</v>
      </c>
      <c r="F17" s="19">
        <v>1610.1574112779535</v>
      </c>
      <c r="G17" s="19">
        <v>1145.2030477940243</v>
      </c>
      <c r="H17" s="19">
        <v>801.07689298159107</v>
      </c>
      <c r="I17" s="19">
        <v>773.24016120805925</v>
      </c>
      <c r="J17" s="19">
        <v>956.62395101280981</v>
      </c>
      <c r="K17" s="19">
        <v>1636.4252594548382</v>
      </c>
      <c r="L17" s="19">
        <v>702.42779628275889</v>
      </c>
      <c r="M17" s="19">
        <v>1570.9133167719503</v>
      </c>
      <c r="N17" s="19">
        <v>611.31294681949134</v>
      </c>
      <c r="O17" s="19">
        <v>3773.1597871146182</v>
      </c>
      <c r="P17" s="19">
        <v>1709.5143309015966</v>
      </c>
      <c r="Q17" s="19">
        <v>1361.0180672846609</v>
      </c>
      <c r="R17" s="19">
        <v>645.18399340703161</v>
      </c>
      <c r="S17" s="19">
        <v>1041.3805936910437</v>
      </c>
      <c r="T17" s="19">
        <v>1754.2215098859795</v>
      </c>
      <c r="U17" s="19">
        <v>825.02613660996167</v>
      </c>
      <c r="V17" s="19">
        <v>718.94329453930027</v>
      </c>
      <c r="W17" s="19">
        <v>643.0564979893179</v>
      </c>
      <c r="X17" s="19">
        <v>536.99266243782472</v>
      </c>
      <c r="Y17" s="19">
        <v>1146.761533980377</v>
      </c>
      <c r="Z17" s="19">
        <v>2056.8068189758469</v>
      </c>
      <c r="AA17" s="19">
        <v>891.41261269731683</v>
      </c>
      <c r="AB17" s="19">
        <v>1105.6996289700987</v>
      </c>
      <c r="AC17" s="19">
        <v>474.74406239475547</v>
      </c>
      <c r="AD17" s="19">
        <v>442.64995045126278</v>
      </c>
      <c r="AE17" s="19">
        <v>438.02886671502785</v>
      </c>
      <c r="AF17" s="19">
        <v>442.83341095184994</v>
      </c>
      <c r="AG17" s="20">
        <v>33280.122270623513</v>
      </c>
      <c r="AH17" s="19">
        <v>1699.2786886801814</v>
      </c>
      <c r="AI17" s="19">
        <v>1275.0651867437089</v>
      </c>
      <c r="AJ17" s="19">
        <v>1002.183010369627</v>
      </c>
      <c r="AK17" s="19">
        <v>942.77587515520224</v>
      </c>
      <c r="AL17" s="19">
        <v>1019.3527932482435</v>
      </c>
      <c r="AM17" s="19">
        <v>488.37207579079967</v>
      </c>
      <c r="AN17" s="19">
        <v>535.95698010247497</v>
      </c>
      <c r="AO17" s="19">
        <v>1245.3535677729128</v>
      </c>
      <c r="AP17" s="19">
        <v>700.63229414401667</v>
      </c>
      <c r="AQ17" s="19">
        <v>815.07471267515052</v>
      </c>
      <c r="AR17" s="20">
        <v>9724.0451847443073</v>
      </c>
      <c r="AS17" s="19">
        <v>602.10276795466893</v>
      </c>
      <c r="AT17" s="19">
        <v>766.93720481202456</v>
      </c>
      <c r="AU17" s="19">
        <v>501.73644121782053</v>
      </c>
      <c r="AV17" s="19">
        <v>394.80047316623245</v>
      </c>
      <c r="AW17" s="19">
        <v>453.51119283107613</v>
      </c>
      <c r="AX17" s="19">
        <v>436.47180049364169</v>
      </c>
      <c r="AY17" s="19">
        <v>623.55499925459412</v>
      </c>
      <c r="AZ17" s="20">
        <v>3779.1148797300593</v>
      </c>
      <c r="BA17" s="19">
        <v>428.71135612692495</v>
      </c>
      <c r="BB17" s="19">
        <v>369.18730675435791</v>
      </c>
      <c r="BC17" s="19">
        <v>1464.8048770078083</v>
      </c>
      <c r="BD17" s="19">
        <v>624.18195986168871</v>
      </c>
      <c r="BE17" s="19">
        <v>517.47688320492989</v>
      </c>
      <c r="BF17" s="19">
        <v>835.76889485526726</v>
      </c>
      <c r="BG17" s="19">
        <v>505.62103891612242</v>
      </c>
      <c r="BH17" s="19">
        <v>754.39910896328308</v>
      </c>
      <c r="BI17" s="19">
        <v>242.25239829942714</v>
      </c>
      <c r="BJ17" s="19">
        <v>600.1827355560664</v>
      </c>
      <c r="BK17" s="19">
        <v>1004.6472641915848</v>
      </c>
      <c r="BL17" s="19">
        <v>511.53273619675485</v>
      </c>
      <c r="BM17" s="19">
        <v>566.48686039831682</v>
      </c>
      <c r="BN17" s="19">
        <v>352.12243101177148</v>
      </c>
      <c r="BO17" s="19">
        <v>639.06348710656664</v>
      </c>
      <c r="BP17" s="19">
        <v>737.89949984782743</v>
      </c>
      <c r="BQ17" s="19">
        <v>781.64045400263478</v>
      </c>
      <c r="BR17" s="19">
        <v>585.44166145348083</v>
      </c>
      <c r="BS17" s="19">
        <v>741.93270317268559</v>
      </c>
      <c r="BT17" s="19">
        <v>541.94702295069578</v>
      </c>
      <c r="BU17" s="19">
        <v>672.69919486745528</v>
      </c>
      <c r="BV17" s="19">
        <v>841.69588704862383</v>
      </c>
      <c r="BW17" s="19">
        <v>644.28832004320304</v>
      </c>
      <c r="BX17" s="19">
        <v>428.67791066098181</v>
      </c>
      <c r="BY17" s="19">
        <v>615.30436968586753</v>
      </c>
      <c r="BZ17" s="19">
        <v>347.14963662787903</v>
      </c>
      <c r="CA17" s="19">
        <v>527.41397667741819</v>
      </c>
      <c r="CB17" s="19">
        <v>1083.2376894744921</v>
      </c>
      <c r="CC17" s="39">
        <v>17965.767664964114</v>
      </c>
      <c r="CD17" s="21">
        <v>64749.05</v>
      </c>
      <c r="CE17" s="105"/>
      <c r="CF17" s="12">
        <f t="shared" si="2"/>
        <v>64749.050000061994</v>
      </c>
      <c r="CG17" s="12">
        <f t="shared" si="4"/>
        <v>64749.050192357565</v>
      </c>
      <c r="CH17" s="12" t="b">
        <f t="shared" si="3"/>
        <v>1</v>
      </c>
      <c r="CI17" s="12">
        <v>64749.05</v>
      </c>
      <c r="CJ17" s="130"/>
      <c r="CK17" s="131"/>
      <c r="CL17" s="132"/>
    </row>
    <row r="18" spans="1:90" s="2" customFormat="1" ht="42" customHeight="1">
      <c r="A18" s="22">
        <v>7</v>
      </c>
      <c r="B18" s="34" t="s">
        <v>93</v>
      </c>
      <c r="C18" s="35">
        <f>C19+C20+C21+C22</f>
        <v>533.82747510948093</v>
      </c>
      <c r="D18" s="35">
        <f>D19+D20+D21+D22</f>
        <v>337.55230837609446</v>
      </c>
      <c r="E18" s="35">
        <f>E19+E20+E21+E22</f>
        <v>161.35891565197105</v>
      </c>
      <c r="F18" s="35">
        <f>F19+F20+F21+F22</f>
        <v>585.57832992615761</v>
      </c>
      <c r="G18" s="35">
        <f>G19+G20+G21+G22</f>
        <v>501.00215731274704</v>
      </c>
      <c r="H18" s="35">
        <f t="shared" ref="H18:BS18" si="9">H19+H20+H21+H22</f>
        <v>317.16583746693669</v>
      </c>
      <c r="I18" s="35">
        <f t="shared" si="9"/>
        <v>273.73592767526691</v>
      </c>
      <c r="J18" s="35">
        <f t="shared" si="9"/>
        <v>263.49635551921347</v>
      </c>
      <c r="K18" s="35">
        <f t="shared" si="9"/>
        <v>810.51916741664979</v>
      </c>
      <c r="L18" s="35">
        <f t="shared" si="9"/>
        <v>276.59685592693046</v>
      </c>
      <c r="M18" s="35">
        <f t="shared" si="9"/>
        <v>805.88572666324694</v>
      </c>
      <c r="N18" s="35">
        <f t="shared" si="9"/>
        <v>347.54904125705383</v>
      </c>
      <c r="O18" s="35">
        <f t="shared" si="9"/>
        <v>4024.0888378273098</v>
      </c>
      <c r="P18" s="35">
        <f t="shared" si="9"/>
        <v>545.81017163939418</v>
      </c>
      <c r="Q18" s="35">
        <f t="shared" si="9"/>
        <v>500.17133512919804</v>
      </c>
      <c r="R18" s="35">
        <f t="shared" si="9"/>
        <v>249.72708485158662</v>
      </c>
      <c r="S18" s="35">
        <f t="shared" si="9"/>
        <v>601.77886514861802</v>
      </c>
      <c r="T18" s="35">
        <f t="shared" si="9"/>
        <v>1458.6251283829806</v>
      </c>
      <c r="U18" s="35">
        <f t="shared" si="9"/>
        <v>375.19636450302045</v>
      </c>
      <c r="V18" s="35">
        <f t="shared" si="9"/>
        <v>199.56192071911687</v>
      </c>
      <c r="W18" s="35">
        <f t="shared" si="9"/>
        <v>166.89573608291116</v>
      </c>
      <c r="X18" s="35">
        <f t="shared" si="9"/>
        <v>201.60923568988744</v>
      </c>
      <c r="Y18" s="35">
        <f t="shared" si="9"/>
        <v>349.47474297120738</v>
      </c>
      <c r="Z18" s="35">
        <f t="shared" si="9"/>
        <v>904.47111510034904</v>
      </c>
      <c r="AA18" s="35">
        <f t="shared" si="9"/>
        <v>248.92630857965139</v>
      </c>
      <c r="AB18" s="35">
        <f t="shared" si="9"/>
        <v>257.05610874279995</v>
      </c>
      <c r="AC18" s="35">
        <f t="shared" si="9"/>
        <v>249.69594230900117</v>
      </c>
      <c r="AD18" s="35">
        <f t="shared" si="9"/>
        <v>121.01414979066568</v>
      </c>
      <c r="AE18" s="35">
        <f t="shared" si="9"/>
        <v>243.85534243369978</v>
      </c>
      <c r="AF18" s="35">
        <f t="shared" si="9"/>
        <v>128.77888544572878</v>
      </c>
      <c r="AG18" s="36">
        <f t="shared" si="9"/>
        <v>16041.005373648877</v>
      </c>
      <c r="AH18" s="35">
        <f t="shared" si="9"/>
        <v>365.2243846421664</v>
      </c>
      <c r="AI18" s="35">
        <f t="shared" si="9"/>
        <v>552.98658141864689</v>
      </c>
      <c r="AJ18" s="35">
        <f t="shared" si="9"/>
        <v>352.84497105599706</v>
      </c>
      <c r="AK18" s="35">
        <f t="shared" si="9"/>
        <v>557.96041852087274</v>
      </c>
      <c r="AL18" s="35">
        <f t="shared" si="9"/>
        <v>1618.8557991071771</v>
      </c>
      <c r="AM18" s="35">
        <f t="shared" si="9"/>
        <v>328.75988508417731</v>
      </c>
      <c r="AN18" s="35">
        <f t="shared" si="9"/>
        <v>485.35341536694318</v>
      </c>
      <c r="AO18" s="35">
        <f t="shared" si="9"/>
        <v>1213.6469476997661</v>
      </c>
      <c r="AP18" s="35">
        <f t="shared" si="9"/>
        <v>252.21449610216146</v>
      </c>
      <c r="AQ18" s="35">
        <f t="shared" si="9"/>
        <v>391.79974420338885</v>
      </c>
      <c r="AR18" s="36">
        <f t="shared" si="9"/>
        <v>6119.6466432012976</v>
      </c>
      <c r="AS18" s="35">
        <f t="shared" si="9"/>
        <v>207.55734102788935</v>
      </c>
      <c r="AT18" s="35">
        <f t="shared" si="9"/>
        <v>645.67953152795803</v>
      </c>
      <c r="AU18" s="35">
        <f t="shared" si="9"/>
        <v>199.79746908730138</v>
      </c>
      <c r="AV18" s="35">
        <f t="shared" si="9"/>
        <v>159.45773333438029</v>
      </c>
      <c r="AW18" s="35">
        <f t="shared" si="9"/>
        <v>183.39731841751663</v>
      </c>
      <c r="AX18" s="35">
        <f t="shared" si="9"/>
        <v>191.80962714643647</v>
      </c>
      <c r="AY18" s="35">
        <f t="shared" si="9"/>
        <v>163.88058455750578</v>
      </c>
      <c r="AZ18" s="36">
        <f t="shared" si="9"/>
        <v>1751.5796050989879</v>
      </c>
      <c r="BA18" s="35">
        <f t="shared" si="9"/>
        <v>314.77744675180463</v>
      </c>
      <c r="BB18" s="35">
        <f t="shared" si="9"/>
        <v>141.9970386061201</v>
      </c>
      <c r="BC18" s="35">
        <f t="shared" si="9"/>
        <v>1406.6307364383576</v>
      </c>
      <c r="BD18" s="35">
        <f t="shared" si="9"/>
        <v>539.55845796089875</v>
      </c>
      <c r="BE18" s="35">
        <f t="shared" si="9"/>
        <v>197.76512760908366</v>
      </c>
      <c r="BF18" s="35">
        <f t="shared" si="9"/>
        <v>258.4003490483442</v>
      </c>
      <c r="BG18" s="35">
        <f t="shared" si="9"/>
        <v>218.08891376810982</v>
      </c>
      <c r="BH18" s="35">
        <f t="shared" si="9"/>
        <v>211.18632753731379</v>
      </c>
      <c r="BI18" s="35">
        <f t="shared" si="9"/>
        <v>29.233012144885656</v>
      </c>
      <c r="BJ18" s="35">
        <f t="shared" si="9"/>
        <v>144.9235980057563</v>
      </c>
      <c r="BK18" s="35">
        <f t="shared" si="9"/>
        <v>392.06032742440289</v>
      </c>
      <c r="BL18" s="35">
        <f t="shared" si="9"/>
        <v>157.22452483837137</v>
      </c>
      <c r="BM18" s="35">
        <f t="shared" si="9"/>
        <v>430.20548831753462</v>
      </c>
      <c r="BN18" s="35">
        <f t="shared" si="9"/>
        <v>100.42176761313114</v>
      </c>
      <c r="BO18" s="35">
        <f t="shared" si="9"/>
        <v>163.2087366971123</v>
      </c>
      <c r="BP18" s="35">
        <f t="shared" si="9"/>
        <v>530.3493422694221</v>
      </c>
      <c r="BQ18" s="35">
        <f t="shared" si="9"/>
        <v>302.36249134433285</v>
      </c>
      <c r="BR18" s="35">
        <f t="shared" si="9"/>
        <v>313.33293562737248</v>
      </c>
      <c r="BS18" s="35">
        <f t="shared" si="9"/>
        <v>431.06242865788653</v>
      </c>
      <c r="BT18" s="35">
        <f t="shared" ref="BT18:CD18" si="10">BT19+BT20+BT21+BT22</f>
        <v>275.65069616239276</v>
      </c>
      <c r="BU18" s="35">
        <f t="shared" si="10"/>
        <v>283.26921742389464</v>
      </c>
      <c r="BV18" s="35">
        <f t="shared" si="10"/>
        <v>495.80247383041569</v>
      </c>
      <c r="BW18" s="35">
        <f t="shared" si="10"/>
        <v>369.12788002307781</v>
      </c>
      <c r="BX18" s="35">
        <f t="shared" si="10"/>
        <v>305.34556492123852</v>
      </c>
      <c r="BY18" s="35">
        <f t="shared" si="10"/>
        <v>1481.4941610048184</v>
      </c>
      <c r="BZ18" s="35">
        <f t="shared" si="10"/>
        <v>196.66726606989977</v>
      </c>
      <c r="CA18" s="35">
        <f t="shared" si="10"/>
        <v>426.24760845685859</v>
      </c>
      <c r="CB18" s="35">
        <f t="shared" si="10"/>
        <v>368.77445949800114</v>
      </c>
      <c r="CC18" s="36">
        <f t="shared" si="10"/>
        <v>10485.168378050837</v>
      </c>
      <c r="CD18" s="26">
        <f t="shared" si="10"/>
        <v>34397.399999999994</v>
      </c>
      <c r="CE18" s="105"/>
      <c r="CF18" s="12">
        <f t="shared" si="2"/>
        <v>34397.4</v>
      </c>
      <c r="CG18" s="12">
        <f t="shared" si="4"/>
        <v>34397.4</v>
      </c>
      <c r="CH18" s="12" t="b">
        <f t="shared" si="3"/>
        <v>1</v>
      </c>
      <c r="CI18" s="12">
        <v>34397.4</v>
      </c>
      <c r="CJ18" s="130"/>
      <c r="CK18" s="131"/>
      <c r="CL18" s="132"/>
    </row>
    <row r="19" spans="1:90" ht="24.75" customHeight="1">
      <c r="A19" s="22">
        <v>7.1</v>
      </c>
      <c r="B19" s="23" t="s">
        <v>94</v>
      </c>
      <c r="C19" s="24">
        <v>136.76644612476372</v>
      </c>
      <c r="D19" s="24">
        <v>52.29305293005671</v>
      </c>
      <c r="E19" s="24">
        <v>33.185975897920606</v>
      </c>
      <c r="F19" s="24">
        <v>190.06513468809075</v>
      </c>
      <c r="G19" s="24">
        <v>197.10458412098302</v>
      </c>
      <c r="H19" s="24">
        <v>111.62555529300568</v>
      </c>
      <c r="I19" s="24">
        <v>74.417036862003783</v>
      </c>
      <c r="J19" s="24">
        <v>92.518478260869571</v>
      </c>
      <c r="K19" s="24">
        <v>56.315595463138003</v>
      </c>
      <c r="L19" s="24">
        <v>47.264874763705109</v>
      </c>
      <c r="M19" s="24">
        <v>85.479028827977331</v>
      </c>
      <c r="N19" s="24">
        <v>67.377587429111529</v>
      </c>
      <c r="O19" s="24">
        <v>36.202882797731569</v>
      </c>
      <c r="P19" s="24">
        <v>112.63119092627601</v>
      </c>
      <c r="Q19" s="24">
        <v>83.467757561436684</v>
      </c>
      <c r="R19" s="24">
        <v>87.490300094517963</v>
      </c>
      <c r="S19" s="24">
        <v>174.98060018903593</v>
      </c>
      <c r="T19" s="24">
        <v>232.30183128544425</v>
      </c>
      <c r="U19" s="24">
        <v>64.360680529300566</v>
      </c>
      <c r="V19" s="24">
        <v>53.298688563327033</v>
      </c>
      <c r="W19" s="24">
        <v>94.529749527410218</v>
      </c>
      <c r="X19" s="24">
        <v>53.298688563327033</v>
      </c>
      <c r="Y19" s="24">
        <v>68.383223062381859</v>
      </c>
      <c r="Z19" s="24">
        <v>185.03695652173914</v>
      </c>
      <c r="AA19" s="24">
        <v>132.74390359168243</v>
      </c>
      <c r="AB19" s="24">
        <v>106.59737712665407</v>
      </c>
      <c r="AC19" s="24">
        <v>102.57483459357279</v>
      </c>
      <c r="AD19" s="24">
        <v>43.242332230623823</v>
      </c>
      <c r="AE19" s="24">
        <v>56.315595463138003</v>
      </c>
      <c r="AF19" s="24">
        <v>31.174704631379964</v>
      </c>
      <c r="AG19" s="25">
        <v>2863.0446479206053</v>
      </c>
      <c r="AH19" s="24">
        <v>168.946786389414</v>
      </c>
      <c r="AI19" s="24">
        <v>229.28492438563327</v>
      </c>
      <c r="AJ19" s="24">
        <v>169.95242202268432</v>
      </c>
      <c r="AK19" s="24">
        <v>150.8453449905482</v>
      </c>
      <c r="AL19" s="24">
        <v>189.05949905482044</v>
      </c>
      <c r="AM19" s="24">
        <v>148.83407372400757</v>
      </c>
      <c r="AN19" s="24">
        <v>192.07640595463141</v>
      </c>
      <c r="AO19" s="24">
        <v>192.07640595463141</v>
      </c>
      <c r="AP19" s="24">
        <v>88.495935727788293</v>
      </c>
      <c r="AQ19" s="24">
        <v>131.73826795841211</v>
      </c>
      <c r="AR19" s="25">
        <v>1661.3100661625708</v>
      </c>
      <c r="AS19" s="24">
        <v>82.462121928166354</v>
      </c>
      <c r="AT19" s="24">
        <v>171.96369328922498</v>
      </c>
      <c r="AU19" s="24">
        <v>85.479028827977331</v>
      </c>
      <c r="AV19" s="24">
        <v>65.366316162570882</v>
      </c>
      <c r="AW19" s="24">
        <v>89.501571361058609</v>
      </c>
      <c r="AX19" s="24">
        <v>79.445215028355392</v>
      </c>
      <c r="AY19" s="24">
        <v>121.68191162570889</v>
      </c>
      <c r="AZ19" s="25">
        <v>695.89985822306244</v>
      </c>
      <c r="BA19" s="24">
        <v>140.78898865784498</v>
      </c>
      <c r="BB19" s="24">
        <v>63.35504489603025</v>
      </c>
      <c r="BC19" s="24">
        <v>414.32188090737242</v>
      </c>
      <c r="BD19" s="24">
        <v>116.65373345935728</v>
      </c>
      <c r="BE19" s="24">
        <v>65.366316162570882</v>
      </c>
      <c r="BF19" s="24">
        <v>105.59174149338375</v>
      </c>
      <c r="BG19" s="24">
        <v>109.61428402646503</v>
      </c>
      <c r="BH19" s="24">
        <v>77.433943761814746</v>
      </c>
      <c r="BI19" s="24">
        <v>0</v>
      </c>
      <c r="BJ19" s="24">
        <v>72.405765595463137</v>
      </c>
      <c r="BK19" s="24">
        <v>182.02004962192819</v>
      </c>
      <c r="BL19" s="24">
        <v>50.281781663516078</v>
      </c>
      <c r="BM19" s="24">
        <v>54.304324196597356</v>
      </c>
      <c r="BN19" s="24">
        <v>22.123983931947073</v>
      </c>
      <c r="BO19" s="24">
        <v>45.25360349716447</v>
      </c>
      <c r="BP19" s="24">
        <v>104.58610586011342</v>
      </c>
      <c r="BQ19" s="24">
        <v>177.9975070888469</v>
      </c>
      <c r="BR19" s="24">
        <v>111.62555529300568</v>
      </c>
      <c r="BS19" s="24">
        <v>66.371951795841213</v>
      </c>
      <c r="BT19" s="24">
        <v>104.58610586011342</v>
      </c>
      <c r="BU19" s="24">
        <v>114.64246219281664</v>
      </c>
      <c r="BV19" s="24">
        <v>234.31310255198488</v>
      </c>
      <c r="BW19" s="24">
        <v>194.08767722117204</v>
      </c>
      <c r="BX19" s="24">
        <v>192.07640595463141</v>
      </c>
      <c r="BY19" s="24">
        <v>122.68754725897922</v>
      </c>
      <c r="BZ19" s="24">
        <v>74.417036862003783</v>
      </c>
      <c r="CA19" s="24">
        <v>170.95805765595466</v>
      </c>
      <c r="CB19" s="24">
        <v>103.5804702268431</v>
      </c>
      <c r="CC19" s="25">
        <v>3291.4454276937622</v>
      </c>
      <c r="CD19" s="26">
        <v>8511.7000000000007</v>
      </c>
      <c r="CE19" s="105"/>
      <c r="CF19" s="12">
        <f t="shared" si="2"/>
        <v>8511.7000000000007</v>
      </c>
      <c r="CG19" s="12">
        <f t="shared" si="4"/>
        <v>8511.7000000000025</v>
      </c>
      <c r="CH19" s="12" t="b">
        <f t="shared" si="3"/>
        <v>1</v>
      </c>
      <c r="CI19" s="12">
        <v>8511.7000000000007</v>
      </c>
      <c r="CJ19" s="130"/>
      <c r="CK19" s="131"/>
      <c r="CL19" s="132"/>
    </row>
    <row r="20" spans="1:90" ht="18.75">
      <c r="A20" s="22">
        <v>7.2</v>
      </c>
      <c r="B20" s="66" t="s">
        <v>95</v>
      </c>
      <c r="C20" s="24">
        <v>283.76558566495555</v>
      </c>
      <c r="D20" s="24">
        <v>180.43108108352223</v>
      </c>
      <c r="E20" s="24">
        <v>81.091456029038781</v>
      </c>
      <c r="F20" s="24">
        <v>249.798012439807</v>
      </c>
      <c r="G20" s="24">
        <v>239.51541381047664</v>
      </c>
      <c r="H20" s="24">
        <v>160.4215209780111</v>
      </c>
      <c r="I20" s="24">
        <v>141.89120187605704</v>
      </c>
      <c r="J20" s="24">
        <v>122.68330314092816</v>
      </c>
      <c r="K20" s="24">
        <v>534.48696329461779</v>
      </c>
      <c r="L20" s="24">
        <v>187.37760823769256</v>
      </c>
      <c r="M20" s="24">
        <v>555.27753201706287</v>
      </c>
      <c r="N20" s="24">
        <v>215.93107284687281</v>
      </c>
      <c r="O20" s="24">
        <v>734.55485800559882</v>
      </c>
      <c r="P20" s="24">
        <v>355.28900410383437</v>
      </c>
      <c r="Q20" s="24">
        <v>331.25578588764205</v>
      </c>
      <c r="R20" s="24">
        <v>104.55014807501446</v>
      </c>
      <c r="S20" s="24">
        <v>336.44536029788674</v>
      </c>
      <c r="T20" s="24">
        <v>969.59505458680633</v>
      </c>
      <c r="U20" s="24">
        <v>246.57202054661775</v>
      </c>
      <c r="V20" s="24">
        <v>86.143537890185726</v>
      </c>
      <c r="W20" s="24">
        <v>33.846974666328798</v>
      </c>
      <c r="X20" s="24">
        <v>113.93333243276143</v>
      </c>
      <c r="Y20" s="24">
        <v>217.03556010089514</v>
      </c>
      <c r="Z20" s="24">
        <v>574.80799528693126</v>
      </c>
      <c r="AA20" s="24">
        <v>68.51373300541897</v>
      </c>
      <c r="AB20" s="24">
        <v>108.61714291694472</v>
      </c>
      <c r="AC20" s="24">
        <v>111.10201460305014</v>
      </c>
      <c r="AD20" s="24">
        <v>64.321679277369782</v>
      </c>
      <c r="AE20" s="24">
        <v>149.82825221554344</v>
      </c>
      <c r="AF20" s="24">
        <v>69.182207096123975</v>
      </c>
      <c r="AG20" s="25">
        <v>7628.2654124139972</v>
      </c>
      <c r="AH20" s="24">
        <v>137.20552258964256</v>
      </c>
      <c r="AI20" s="24">
        <v>175.63640169550021</v>
      </c>
      <c r="AJ20" s="24">
        <v>138.85418731955903</v>
      </c>
      <c r="AK20" s="24">
        <v>376.01889045283167</v>
      </c>
      <c r="AL20" s="24">
        <v>1133.1716454411937</v>
      </c>
      <c r="AM20" s="24">
        <v>142.18391210254788</v>
      </c>
      <c r="AN20" s="24">
        <v>266.95936992373976</v>
      </c>
      <c r="AO20" s="24">
        <v>807.70301290313193</v>
      </c>
      <c r="AP20" s="24">
        <v>119.85767725378892</v>
      </c>
      <c r="AQ20" s="24">
        <v>213.13502557009105</v>
      </c>
      <c r="AR20" s="25">
        <v>3510.7256452520273</v>
      </c>
      <c r="AS20" s="24">
        <v>86.00068798555408</v>
      </c>
      <c r="AT20" s="24">
        <v>413.31266272591029</v>
      </c>
      <c r="AU20" s="24">
        <v>97.931378026960587</v>
      </c>
      <c r="AV20" s="24">
        <v>71.381902841946001</v>
      </c>
      <c r="AW20" s="24">
        <v>81.481614336426887</v>
      </c>
      <c r="AX20" s="24">
        <v>79.306458083874062</v>
      </c>
      <c r="AY20" s="24">
        <v>38.825398993905679</v>
      </c>
      <c r="AZ20" s="25">
        <v>868.24010299457757</v>
      </c>
      <c r="BA20" s="24">
        <v>145.71233825263116</v>
      </c>
      <c r="BB20" s="24">
        <v>65.465397136429615</v>
      </c>
      <c r="BC20" s="24">
        <v>859.21500859218349</v>
      </c>
      <c r="BD20" s="24">
        <v>380.44486974013051</v>
      </c>
      <c r="BE20" s="24">
        <v>105.38725640402035</v>
      </c>
      <c r="BF20" s="24">
        <v>122.83816004529282</v>
      </c>
      <c r="BG20" s="24">
        <v>84.646431759567534</v>
      </c>
      <c r="BH20" s="24">
        <v>106.07670393211848</v>
      </c>
      <c r="BI20" s="24">
        <v>23.562546509892965</v>
      </c>
      <c r="BJ20" s="24">
        <v>56.059210821200935</v>
      </c>
      <c r="BK20" s="24">
        <v>88.316041428119405</v>
      </c>
      <c r="BL20" s="24">
        <v>85.049574706170205</v>
      </c>
      <c r="BM20" s="24">
        <v>188.4957843186765</v>
      </c>
      <c r="BN20" s="24">
        <v>61.126950593584958</v>
      </c>
      <c r="BO20" s="24">
        <v>90.84752914152287</v>
      </c>
      <c r="BP20" s="24">
        <v>335.85474182507534</v>
      </c>
      <c r="BQ20" s="24">
        <v>93.519117114335302</v>
      </c>
      <c r="BR20" s="24">
        <v>161.71799773051208</v>
      </c>
      <c r="BS20" s="24">
        <v>294.48000922058105</v>
      </c>
      <c r="BT20" s="24">
        <v>134.8232871163014</v>
      </c>
      <c r="BU20" s="24">
        <v>120.13149537383548</v>
      </c>
      <c r="BV20" s="24">
        <v>199.3844241831903</v>
      </c>
      <c r="BW20" s="24">
        <v>108.57959056431656</v>
      </c>
      <c r="BX20" s="24">
        <v>91.755784093853933</v>
      </c>
      <c r="BY20" s="24">
        <v>1257.8834856304802</v>
      </c>
      <c r="BZ20" s="24">
        <v>100.16268465031692</v>
      </c>
      <c r="CA20" s="24">
        <v>231.42816988528384</v>
      </c>
      <c r="CB20" s="24">
        <v>232.594248569775</v>
      </c>
      <c r="CC20" s="25">
        <v>5825.5588393393982</v>
      </c>
      <c r="CD20" s="26">
        <v>17832.789999999994</v>
      </c>
      <c r="CE20" s="105"/>
      <c r="CF20" s="12">
        <f t="shared" si="2"/>
        <v>17832.79</v>
      </c>
      <c r="CG20" s="12">
        <f t="shared" si="4"/>
        <v>17832.789999999997</v>
      </c>
      <c r="CH20" s="12" t="b">
        <f t="shared" si="3"/>
        <v>1</v>
      </c>
      <c r="CI20" s="12">
        <v>17832.79</v>
      </c>
      <c r="CJ20" s="130"/>
      <c r="CK20" s="131"/>
      <c r="CL20" s="132"/>
    </row>
    <row r="21" spans="1:90" ht="24.75" customHeight="1">
      <c r="A21" s="22">
        <v>7.3</v>
      </c>
      <c r="B21" s="23" t="s">
        <v>96</v>
      </c>
      <c r="C21" s="24">
        <v>25.345898447012779</v>
      </c>
      <c r="D21" s="24">
        <v>11.381782935219798</v>
      </c>
      <c r="E21" s="24">
        <v>5.1151744527985565</v>
      </c>
      <c r="F21" s="24">
        <v>18.653460518158614</v>
      </c>
      <c r="G21" s="24">
        <v>20.935929882850083</v>
      </c>
      <c r="H21" s="24">
        <v>14.674687970737661</v>
      </c>
      <c r="I21" s="24">
        <v>21.909603507826702</v>
      </c>
      <c r="J21" s="24">
        <v>11.138005580431047</v>
      </c>
      <c r="K21" s="24">
        <v>35.30797761260753</v>
      </c>
      <c r="L21" s="24">
        <v>5.8548902644224903</v>
      </c>
      <c r="M21" s="24">
        <v>25.065287264850504</v>
      </c>
      <c r="N21" s="24">
        <v>9.747604079744919</v>
      </c>
      <c r="O21" s="24">
        <v>20.868197187694197</v>
      </c>
      <c r="P21" s="24">
        <v>23.450054001752992</v>
      </c>
      <c r="Q21" s="24">
        <v>23.608267941467759</v>
      </c>
      <c r="R21" s="24">
        <v>4.1452370690165505</v>
      </c>
      <c r="S21" s="24">
        <v>10.648629620766656</v>
      </c>
      <c r="T21" s="24">
        <v>35.215897221252384</v>
      </c>
      <c r="U21" s="24">
        <v>25.891446132861969</v>
      </c>
      <c r="V21" s="24">
        <v>9.0095921670775994</v>
      </c>
      <c r="W21" s="24">
        <v>3.6880322791111553</v>
      </c>
      <c r="X21" s="24">
        <v>15.878211865997221</v>
      </c>
      <c r="Y21" s="24">
        <v>20.821147484668007</v>
      </c>
      <c r="Z21" s="24">
        <v>36.96196683387236</v>
      </c>
      <c r="AA21" s="24">
        <v>17.171744463573951</v>
      </c>
      <c r="AB21" s="24">
        <v>23.025460108637109</v>
      </c>
      <c r="AC21" s="24">
        <v>13.556018250047538</v>
      </c>
      <c r="AD21" s="24">
        <v>4.7291798067084052</v>
      </c>
      <c r="AE21" s="24">
        <v>11.601473620920986</v>
      </c>
      <c r="AF21" s="24">
        <v>3.7918728103516615</v>
      </c>
      <c r="AG21" s="25">
        <v>509.19273138243915</v>
      </c>
      <c r="AH21" s="24">
        <v>12.03175418669967</v>
      </c>
      <c r="AI21" s="24">
        <v>10.908362942811975</v>
      </c>
      <c r="AJ21" s="24">
        <v>7.0403560581502287</v>
      </c>
      <c r="AK21" s="24">
        <v>3.9290760675212355</v>
      </c>
      <c r="AL21" s="24">
        <v>44.192547452360586</v>
      </c>
      <c r="AM21" s="24">
        <v>6.121844232701136</v>
      </c>
      <c r="AN21" s="24">
        <v>11.412728638743182</v>
      </c>
      <c r="AO21" s="24">
        <v>59.744408139517233</v>
      </c>
      <c r="AP21" s="24">
        <v>17.380881929930879</v>
      </c>
      <c r="AQ21" s="24">
        <v>8.8713591434077976</v>
      </c>
      <c r="AR21" s="25">
        <v>181.63331879184392</v>
      </c>
      <c r="AS21" s="24">
        <v>9.8661066462421498</v>
      </c>
      <c r="AT21" s="24">
        <v>7.0203387811664433</v>
      </c>
      <c r="AU21" s="24">
        <v>3.6491774280771185</v>
      </c>
      <c r="AV21" s="24">
        <v>3.0477170385997998</v>
      </c>
      <c r="AW21" s="24">
        <v>4.8559687075292643</v>
      </c>
      <c r="AX21" s="24">
        <v>6.0494099056164323</v>
      </c>
      <c r="AY21" s="24">
        <v>0.46628777923665971</v>
      </c>
      <c r="AZ21" s="25">
        <v>34.955006286467864</v>
      </c>
      <c r="BA21" s="24">
        <v>5.7073363914104469</v>
      </c>
      <c r="BB21" s="24">
        <v>2.9757178714724035</v>
      </c>
      <c r="BC21" s="24">
        <v>29.076596752762168</v>
      </c>
      <c r="BD21" s="24">
        <v>8.8973782023991799</v>
      </c>
      <c r="BE21" s="24">
        <v>3.1742685415250254</v>
      </c>
      <c r="BF21" s="24">
        <v>3.8431353074330565</v>
      </c>
      <c r="BG21" s="24">
        <v>3.5626275697028653</v>
      </c>
      <c r="BH21" s="24">
        <v>4.8954792182875657</v>
      </c>
      <c r="BI21" s="24">
        <v>1.230704956320269</v>
      </c>
      <c r="BJ21" s="24">
        <v>2.3465251461691921</v>
      </c>
      <c r="BK21" s="24">
        <v>4.3348498585047341</v>
      </c>
      <c r="BL21" s="24">
        <v>3.0241855843272969</v>
      </c>
      <c r="BM21" s="24">
        <v>3.8424174566736982</v>
      </c>
      <c r="BN21" s="24">
        <v>8.5555831992228679</v>
      </c>
      <c r="BO21" s="24">
        <v>7.3929524733676706</v>
      </c>
      <c r="BP21" s="24">
        <v>20.986495477223407</v>
      </c>
      <c r="BQ21" s="24">
        <v>5.2115346511967582</v>
      </c>
      <c r="BR21" s="24">
        <v>6.3211974572555247</v>
      </c>
      <c r="BS21" s="24">
        <v>14.97773062702764</v>
      </c>
      <c r="BT21" s="24">
        <v>4.6344354973337696</v>
      </c>
      <c r="BU21" s="24">
        <v>13.505717365800386</v>
      </c>
      <c r="BV21" s="24">
        <v>10.466302058776769</v>
      </c>
      <c r="BW21" s="24">
        <v>10.64647799142171</v>
      </c>
      <c r="BX21" s="24">
        <v>3.3843521015074169</v>
      </c>
      <c r="BY21" s="24">
        <v>25.13007081516545</v>
      </c>
      <c r="BZ21" s="24">
        <v>4.8041904870328684</v>
      </c>
      <c r="CA21" s="24">
        <v>8.8507614782038448</v>
      </c>
      <c r="CB21" s="24">
        <v>2.7899190017253543</v>
      </c>
      <c r="CC21" s="25">
        <v>224.5689435392494</v>
      </c>
      <c r="CD21" s="26">
        <v>950.35</v>
      </c>
      <c r="CE21" s="105"/>
      <c r="CF21" s="12">
        <f t="shared" si="2"/>
        <v>950.35000000000036</v>
      </c>
      <c r="CG21" s="12">
        <f t="shared" si="4"/>
        <v>950.35000000000048</v>
      </c>
      <c r="CH21" s="12" t="b">
        <f t="shared" si="3"/>
        <v>1</v>
      </c>
      <c r="CI21" s="12">
        <v>950.35</v>
      </c>
      <c r="CJ21" s="130"/>
      <c r="CK21" s="131"/>
      <c r="CL21" s="132"/>
    </row>
    <row r="22" spans="1:90" ht="37.5">
      <c r="A22" s="22">
        <v>7.4</v>
      </c>
      <c r="B22" s="66" t="s">
        <v>97</v>
      </c>
      <c r="C22" s="24">
        <v>87.949544872748859</v>
      </c>
      <c r="D22" s="24">
        <v>93.446391427295694</v>
      </c>
      <c r="E22" s="24">
        <v>41.966309272213103</v>
      </c>
      <c r="F22" s="24">
        <v>127.06172228010126</v>
      </c>
      <c r="G22" s="24">
        <v>43.446229498437248</v>
      </c>
      <c r="H22" s="24">
        <v>30.444073225182304</v>
      </c>
      <c r="I22" s="24">
        <v>35.518085429379354</v>
      </c>
      <c r="J22" s="24">
        <v>37.156568536984665</v>
      </c>
      <c r="K22" s="24">
        <v>184.40863104628644</v>
      </c>
      <c r="L22" s="24">
        <v>36.099482661110301</v>
      </c>
      <c r="M22" s="24">
        <v>140.06387855335612</v>
      </c>
      <c r="N22" s="24">
        <v>54.492776901324575</v>
      </c>
      <c r="O22" s="24">
        <v>3232.462899836285</v>
      </c>
      <c r="P22" s="24">
        <v>54.439922607530832</v>
      </c>
      <c r="Q22" s="24">
        <v>61.839523738651529</v>
      </c>
      <c r="R22" s="24">
        <v>53.541399613037633</v>
      </c>
      <c r="S22" s="24">
        <v>79.704275040928621</v>
      </c>
      <c r="T22" s="24">
        <v>221.51234528947771</v>
      </c>
      <c r="U22" s="24">
        <v>38.372217294240173</v>
      </c>
      <c r="V22" s="24">
        <v>51.110102098526511</v>
      </c>
      <c r="W22" s="24">
        <v>34.830979610060979</v>
      </c>
      <c r="X22" s="24">
        <v>18.499002827801753</v>
      </c>
      <c r="Y22" s="24">
        <v>43.234812323262368</v>
      </c>
      <c r="Z22" s="24">
        <v>107.66419645780628</v>
      </c>
      <c r="AA22" s="24">
        <v>30.496927518976026</v>
      </c>
      <c r="AB22" s="24">
        <v>18.816128590564055</v>
      </c>
      <c r="AC22" s="24">
        <v>22.463074862330696</v>
      </c>
      <c r="AD22" s="24">
        <v>8.7209584759636822</v>
      </c>
      <c r="AE22" s="24">
        <v>26.11002113409733</v>
      </c>
      <c r="AF22" s="24">
        <v>24.630100907873167</v>
      </c>
      <c r="AG22" s="25">
        <v>5040.5025819318334</v>
      </c>
      <c r="AH22" s="24">
        <v>47.04032147641017</v>
      </c>
      <c r="AI22" s="24">
        <v>137.15689239470149</v>
      </c>
      <c r="AJ22" s="24">
        <v>36.998005655603471</v>
      </c>
      <c r="AK22" s="24">
        <v>27.167107009971708</v>
      </c>
      <c r="AL22" s="24">
        <v>252.43210715880241</v>
      </c>
      <c r="AM22" s="24">
        <v>31.620055024920717</v>
      </c>
      <c r="AN22" s="24">
        <v>14.904910849828836</v>
      </c>
      <c r="AO22" s="24">
        <v>154.12312070248549</v>
      </c>
      <c r="AP22" s="24">
        <v>26.480001190653375</v>
      </c>
      <c r="AQ22" s="24">
        <v>38.055091531477878</v>
      </c>
      <c r="AR22" s="25">
        <v>765.97761299485558</v>
      </c>
      <c r="AS22" s="24">
        <v>29.228424467926764</v>
      </c>
      <c r="AT22" s="24">
        <v>53.382836731656468</v>
      </c>
      <c r="AU22" s="24">
        <v>12.737884804286344</v>
      </c>
      <c r="AV22" s="24">
        <v>19.661797291263579</v>
      </c>
      <c r="AW22" s="24">
        <v>7.5581640125018552</v>
      </c>
      <c r="AX22" s="24">
        <v>27.008544128590557</v>
      </c>
      <c r="AY22" s="24">
        <v>2.90698615865456</v>
      </c>
      <c r="AZ22" s="25">
        <v>152.4846375948801</v>
      </c>
      <c r="BA22" s="24">
        <v>22.568783449918122</v>
      </c>
      <c r="BB22" s="24">
        <v>10.200878702187824</v>
      </c>
      <c r="BC22" s="24">
        <v>104.01725018603949</v>
      </c>
      <c r="BD22" s="24">
        <v>33.562476559011749</v>
      </c>
      <c r="BE22" s="24">
        <v>23.837286500967394</v>
      </c>
      <c r="BF22" s="24">
        <v>26.127312202234556</v>
      </c>
      <c r="BG22" s="24">
        <v>20.26557041237438</v>
      </c>
      <c r="BH22" s="24">
        <v>22.780200625093009</v>
      </c>
      <c r="BI22" s="24">
        <v>4.4397606786724202</v>
      </c>
      <c r="BJ22" s="24">
        <v>14.112096442923047</v>
      </c>
      <c r="BK22" s="24">
        <v>117.38938651585053</v>
      </c>
      <c r="BL22" s="24">
        <v>18.868982884357781</v>
      </c>
      <c r="BM22" s="24">
        <v>183.56296234558707</v>
      </c>
      <c r="BN22" s="24">
        <v>8.6152498883762387</v>
      </c>
      <c r="BO22" s="24">
        <v>19.71465158505729</v>
      </c>
      <c r="BP22" s="24">
        <v>68.92199910700991</v>
      </c>
      <c r="BQ22" s="24">
        <v>25.634332489953852</v>
      </c>
      <c r="BR22" s="24">
        <v>33.668185146599193</v>
      </c>
      <c r="BS22" s="24">
        <v>55.232737014436637</v>
      </c>
      <c r="BT22" s="24">
        <v>31.606867688644122</v>
      </c>
      <c r="BU22" s="24">
        <v>34.989542491442151</v>
      </c>
      <c r="BV22" s="24">
        <v>51.638645036463764</v>
      </c>
      <c r="BW22" s="24">
        <v>55.814134246167512</v>
      </c>
      <c r="BX22" s="24">
        <v>18.129022771245719</v>
      </c>
      <c r="BY22" s="24">
        <v>75.793057300193439</v>
      </c>
      <c r="BZ22" s="24">
        <v>17.283354070546199</v>
      </c>
      <c r="CA22" s="24">
        <v>15.010619437416276</v>
      </c>
      <c r="CB22" s="24">
        <v>29.809821699657657</v>
      </c>
      <c r="CC22" s="25">
        <v>1143.5951674784276</v>
      </c>
      <c r="CD22" s="26">
        <v>7102.56</v>
      </c>
      <c r="CE22" s="105"/>
      <c r="CF22" s="12">
        <f t="shared" si="2"/>
        <v>7102.5599999999968</v>
      </c>
      <c r="CG22" s="12">
        <f t="shared" si="4"/>
        <v>7102.5599999999986</v>
      </c>
      <c r="CH22" s="12" t="b">
        <f t="shared" si="3"/>
        <v>1</v>
      </c>
      <c r="CI22" s="12">
        <v>7102.56</v>
      </c>
      <c r="CJ22" s="130"/>
      <c r="CK22" s="131"/>
      <c r="CL22" s="132"/>
    </row>
    <row r="23" spans="1:90" s="2" customFormat="1" ht="24.75" customHeight="1">
      <c r="A23" s="22">
        <v>8</v>
      </c>
      <c r="B23" s="40" t="s">
        <v>98</v>
      </c>
      <c r="C23" s="35">
        <v>469.252229618743</v>
      </c>
      <c r="D23" s="35">
        <v>404.97110227370973</v>
      </c>
      <c r="E23" s="35">
        <v>139.27577591423878</v>
      </c>
      <c r="F23" s="35">
        <v>381.40135558053078</v>
      </c>
      <c r="G23" s="35">
        <v>447.82518717039858</v>
      </c>
      <c r="H23" s="35">
        <v>188.557973545431</v>
      </c>
      <c r="I23" s="35">
        <v>287.12236880781535</v>
      </c>
      <c r="J23" s="35">
        <v>235.69746693178871</v>
      </c>
      <c r="K23" s="35">
        <v>623.52693524682286</v>
      </c>
      <c r="L23" s="35">
        <v>177.84445232125876</v>
      </c>
      <c r="M23" s="35">
        <v>664.23831589867723</v>
      </c>
      <c r="N23" s="35">
        <v>184.27256505576207</v>
      </c>
      <c r="O23" s="35">
        <v>629.95504798132617</v>
      </c>
      <c r="P23" s="35">
        <v>379.25865133569636</v>
      </c>
      <c r="Q23" s="35">
        <v>460.68141263940521</v>
      </c>
      <c r="R23" s="35">
        <v>194.98608627993431</v>
      </c>
      <c r="S23" s="35">
        <v>464.96682112907405</v>
      </c>
      <c r="T23" s="35">
        <v>775.65893663006841</v>
      </c>
      <c r="U23" s="35">
        <v>244.26828391112645</v>
      </c>
      <c r="V23" s="35">
        <v>177.84445232125876</v>
      </c>
      <c r="W23" s="35">
        <v>128.56225469006657</v>
      </c>
      <c r="X23" s="35">
        <v>171.41633958675544</v>
      </c>
      <c r="Y23" s="35">
        <v>269.98073484913982</v>
      </c>
      <c r="Z23" s="35">
        <v>582.81555459496838</v>
      </c>
      <c r="AA23" s="35">
        <v>212.12772023860984</v>
      </c>
      <c r="AB23" s="35">
        <v>349.2607919080142</v>
      </c>
      <c r="AC23" s="35">
        <v>197.12879052476876</v>
      </c>
      <c r="AD23" s="35">
        <v>162.84552260741765</v>
      </c>
      <c r="AE23" s="35">
        <v>177.84445232125876</v>
      </c>
      <c r="AF23" s="35">
        <v>134.99036742456991</v>
      </c>
      <c r="AG23" s="36">
        <v>9918.5779493386362</v>
      </c>
      <c r="AH23" s="35">
        <v>374.97324284602746</v>
      </c>
      <c r="AI23" s="35">
        <v>439.25437019106079</v>
      </c>
      <c r="AJ23" s="35">
        <v>342.83267917351088</v>
      </c>
      <c r="AK23" s="35">
        <v>299.97859427682198</v>
      </c>
      <c r="AL23" s="35">
        <v>1394.9004633872221</v>
      </c>
      <c r="AM23" s="35">
        <v>312.83481974582861</v>
      </c>
      <c r="AN23" s="35">
        <v>304.26400276649088</v>
      </c>
      <c r="AO23" s="35">
        <v>972.78772715483706</v>
      </c>
      <c r="AP23" s="35">
        <v>265.69532635947087</v>
      </c>
      <c r="AQ23" s="35">
        <v>383.54405982536531</v>
      </c>
      <c r="AR23" s="36">
        <v>5091.065285726635</v>
      </c>
      <c r="AS23" s="35">
        <v>220.6985372179476</v>
      </c>
      <c r="AT23" s="35">
        <v>321.4056367251664</v>
      </c>
      <c r="AU23" s="35">
        <v>126.41955044523212</v>
      </c>
      <c r="AV23" s="35">
        <v>158.56011411774878</v>
      </c>
      <c r="AW23" s="35">
        <v>92.136282527881036</v>
      </c>
      <c r="AX23" s="35">
        <v>218.55583297311316</v>
      </c>
      <c r="AY23" s="35">
        <v>107.13521224172214</v>
      </c>
      <c r="AZ23" s="36">
        <v>1244.9111662488112</v>
      </c>
      <c r="BA23" s="35">
        <v>351.40349615284862</v>
      </c>
      <c r="BB23" s="35">
        <v>149.98929713841099</v>
      </c>
      <c r="BC23" s="35">
        <v>784.22975360940598</v>
      </c>
      <c r="BD23" s="35">
        <v>287.12236880781535</v>
      </c>
      <c r="BE23" s="35">
        <v>207.84231174894092</v>
      </c>
      <c r="BF23" s="35">
        <v>250.69639664562982</v>
      </c>
      <c r="BG23" s="35">
        <v>265.69532635947087</v>
      </c>
      <c r="BH23" s="35">
        <v>257.12450938013313</v>
      </c>
      <c r="BI23" s="35">
        <v>128.56225469006657</v>
      </c>
      <c r="BJ23" s="35">
        <v>175.70174807642431</v>
      </c>
      <c r="BK23" s="35">
        <v>297.8358900319875</v>
      </c>
      <c r="BL23" s="35">
        <v>207.84231174894092</v>
      </c>
      <c r="BM23" s="35">
        <v>235.69746693178871</v>
      </c>
      <c r="BN23" s="35">
        <v>158.56011411774878</v>
      </c>
      <c r="BO23" s="35">
        <v>212.12772023860984</v>
      </c>
      <c r="BP23" s="35">
        <v>559.24580790178959</v>
      </c>
      <c r="BQ23" s="35">
        <v>284.97966456298087</v>
      </c>
      <c r="BR23" s="35">
        <v>291.40777729748419</v>
      </c>
      <c r="BS23" s="35">
        <v>503.53549753609406</v>
      </c>
      <c r="BT23" s="35">
        <v>220.6985372179476</v>
      </c>
      <c r="BU23" s="35">
        <v>344.97538341834525</v>
      </c>
      <c r="BV23" s="35">
        <v>479.96575084291516</v>
      </c>
      <c r="BW23" s="35">
        <v>396.40028529437194</v>
      </c>
      <c r="BX23" s="35">
        <v>186.41526930059652</v>
      </c>
      <c r="BY23" s="35">
        <v>640.66856920549844</v>
      </c>
      <c r="BZ23" s="35">
        <v>156.41740987291431</v>
      </c>
      <c r="CA23" s="35">
        <v>291.40777729748419</v>
      </c>
      <c r="CB23" s="35">
        <v>203.55690325927208</v>
      </c>
      <c r="CC23" s="36">
        <v>8530.1055986859174</v>
      </c>
      <c r="CD23" s="26">
        <v>24784.66</v>
      </c>
      <c r="CE23" s="105"/>
      <c r="CF23" s="12">
        <f t="shared" si="2"/>
        <v>24784.66</v>
      </c>
      <c r="CG23" s="12">
        <f t="shared" si="4"/>
        <v>24784.659999999996</v>
      </c>
      <c r="CH23" s="12" t="b">
        <f t="shared" si="3"/>
        <v>1</v>
      </c>
      <c r="CI23" s="12">
        <v>24784.66</v>
      </c>
      <c r="CJ23" s="130"/>
      <c r="CK23" s="131"/>
      <c r="CL23" s="132"/>
    </row>
    <row r="24" spans="1:90" s="2" customFormat="1" ht="37.5">
      <c r="A24" s="22">
        <v>9</v>
      </c>
      <c r="B24" s="65" t="s">
        <v>99</v>
      </c>
      <c r="C24" s="35">
        <v>1834.8389397130438</v>
      </c>
      <c r="D24" s="35">
        <v>1196.9482283246039</v>
      </c>
      <c r="E24" s="35">
        <v>537.75780975327029</v>
      </c>
      <c r="F24" s="35">
        <v>1549.3605356631513</v>
      </c>
      <c r="G24" s="35">
        <v>1177.1028263970336</v>
      </c>
      <c r="H24" s="35">
        <v>825.07069591356776</v>
      </c>
      <c r="I24" s="35">
        <v>892.98845316214442</v>
      </c>
      <c r="J24" s="35">
        <v>719.71024141712655</v>
      </c>
      <c r="K24" s="35">
        <v>2049.7783107159034</v>
      </c>
      <c r="L24" s="35">
        <v>551.16399864050402</v>
      </c>
      <c r="M24" s="35">
        <v>2182.0256401665324</v>
      </c>
      <c r="N24" s="35">
        <v>848.56589194487276</v>
      </c>
      <c r="O24" s="35">
        <v>4594.7347266349761</v>
      </c>
      <c r="P24" s="35">
        <v>1397.1399003598169</v>
      </c>
      <c r="Q24" s="35">
        <v>1477.2559709580205</v>
      </c>
      <c r="R24" s="35">
        <v>619.87450383775786</v>
      </c>
      <c r="S24" s="35">
        <v>1014.4587694714111</v>
      </c>
      <c r="T24" s="35">
        <v>1948.9659533235688</v>
      </c>
      <c r="U24" s="35">
        <v>860.69998988887312</v>
      </c>
      <c r="V24" s="35">
        <v>721.93662754477646</v>
      </c>
      <c r="W24" s="35">
        <v>554.72852822079176</v>
      </c>
      <c r="X24" s="35">
        <v>687.50094634762854</v>
      </c>
      <c r="Y24" s="35">
        <v>1170.6492065019229</v>
      </c>
      <c r="Z24" s="35">
        <v>1955.9512277082113</v>
      </c>
      <c r="AA24" s="35">
        <v>757.0525021657046</v>
      </c>
      <c r="AB24" s="35">
        <v>1271.7309200275104</v>
      </c>
      <c r="AC24" s="35">
        <v>664.26398912444643</v>
      </c>
      <c r="AD24" s="35">
        <v>594.61243948182414</v>
      </c>
      <c r="AE24" s="35">
        <v>674.56636300793912</v>
      </c>
      <c r="AF24" s="35">
        <v>515.1938290549117</v>
      </c>
      <c r="AG24" s="36">
        <v>35846.627965471838</v>
      </c>
      <c r="AH24" s="35">
        <v>1381.7504354199314</v>
      </c>
      <c r="AI24" s="35">
        <v>1666.1810024696349</v>
      </c>
      <c r="AJ24" s="35">
        <v>1406.1162208391158</v>
      </c>
      <c r="AK24" s="35">
        <v>1179.6468735734716</v>
      </c>
      <c r="AL24" s="35">
        <v>2830.6039962152413</v>
      </c>
      <c r="AM24" s="35">
        <v>1054.8755244068184</v>
      </c>
      <c r="AN24" s="35">
        <v>642.64483687412314</v>
      </c>
      <c r="AO24" s="35">
        <v>2679.876662757958</v>
      </c>
      <c r="AP24" s="35">
        <v>1078.6135846247962</v>
      </c>
      <c r="AQ24" s="35">
        <v>1174.1813436202619</v>
      </c>
      <c r="AR24" s="36">
        <v>15094.490480801353</v>
      </c>
      <c r="AS24" s="35">
        <v>705.96564851744722</v>
      </c>
      <c r="AT24" s="35">
        <v>909.33165460521286</v>
      </c>
      <c r="AU24" s="35">
        <v>485.09647412576805</v>
      </c>
      <c r="AV24" s="35">
        <v>501.82528432181198</v>
      </c>
      <c r="AW24" s="35">
        <v>392.43674799975213</v>
      </c>
      <c r="AX24" s="35">
        <v>723.6269325665088</v>
      </c>
      <c r="AY24" s="35">
        <v>338.35934023651316</v>
      </c>
      <c r="AZ24" s="36">
        <v>4056.6420823730136</v>
      </c>
      <c r="BA24" s="35">
        <v>1145.3815974914223</v>
      </c>
      <c r="BB24" s="35">
        <v>519.94112990002805</v>
      </c>
      <c r="BC24" s="35">
        <v>2550.2399123235023</v>
      </c>
      <c r="BD24" s="35">
        <v>925.3914776682202</v>
      </c>
      <c r="BE24" s="35">
        <v>959.17055276229758</v>
      </c>
      <c r="BF24" s="35">
        <v>871.63302124590189</v>
      </c>
      <c r="BG24" s="35">
        <v>679.31598131176361</v>
      </c>
      <c r="BH24" s="35">
        <v>1102.2503031765666</v>
      </c>
      <c r="BI24" s="35">
        <v>413.66926163713828</v>
      </c>
      <c r="BJ24" s="35">
        <v>655.88706522992641</v>
      </c>
      <c r="BK24" s="35">
        <v>922.62773051827901</v>
      </c>
      <c r="BL24" s="35">
        <v>720.8565854273578</v>
      </c>
      <c r="BM24" s="35">
        <v>1146.4371332801854</v>
      </c>
      <c r="BN24" s="35">
        <v>519.82613303848427</v>
      </c>
      <c r="BO24" s="35">
        <v>1313.4832476863357</v>
      </c>
      <c r="BP24" s="35">
        <v>1737.333470753204</v>
      </c>
      <c r="BQ24" s="35">
        <v>1229.7375926430577</v>
      </c>
      <c r="BR24" s="35">
        <v>1225.7665511141633</v>
      </c>
      <c r="BS24" s="35">
        <v>1416.7798111773618</v>
      </c>
      <c r="BT24" s="35">
        <v>737.06994992170337</v>
      </c>
      <c r="BU24" s="35">
        <v>1052.8991432466007</v>
      </c>
      <c r="BV24" s="35">
        <v>1625.0572484700651</v>
      </c>
      <c r="BW24" s="35">
        <v>1293.873797838985</v>
      </c>
      <c r="BX24" s="35">
        <v>630.42910767032834</v>
      </c>
      <c r="BY24" s="35">
        <v>1358.0945185526684</v>
      </c>
      <c r="BZ24" s="35">
        <v>547.21924849400523</v>
      </c>
      <c r="CA24" s="35">
        <v>846.50330201167014</v>
      </c>
      <c r="CB24" s="35">
        <v>651.05459676255077</v>
      </c>
      <c r="CC24" s="36">
        <v>28797.929471353767</v>
      </c>
      <c r="CD24" s="26">
        <v>83795.69</v>
      </c>
      <c r="CE24" s="105"/>
      <c r="CF24" s="12">
        <f t="shared" si="2"/>
        <v>83795.689999999973</v>
      </c>
      <c r="CG24" s="12">
        <f t="shared" si="4"/>
        <v>83795.689999999988</v>
      </c>
      <c r="CH24" s="12" t="b">
        <f t="shared" si="3"/>
        <v>1</v>
      </c>
      <c r="CI24" s="12">
        <v>83795.69</v>
      </c>
      <c r="CJ24" s="130"/>
      <c r="CK24" s="131"/>
      <c r="CL24" s="132"/>
    </row>
    <row r="25" spans="1:90" s="2" customFormat="1" ht="25.5" customHeight="1">
      <c r="A25" s="22">
        <v>10</v>
      </c>
      <c r="B25" s="40" t="s">
        <v>100</v>
      </c>
      <c r="C25" s="35">
        <v>377.36248061257027</v>
      </c>
      <c r="D25" s="35">
        <v>310.04603537303279</v>
      </c>
      <c r="E25" s="35">
        <v>139.30287594397225</v>
      </c>
      <c r="F25" s="35">
        <v>574.60391105518693</v>
      </c>
      <c r="G25" s="35">
        <v>387.02631975929194</v>
      </c>
      <c r="H25" s="35">
        <v>271.28521898367416</v>
      </c>
      <c r="I25" s="35">
        <v>245.67045059439155</v>
      </c>
      <c r="J25" s="35">
        <v>288.24536404924498</v>
      </c>
      <c r="K25" s="35">
        <v>639.99234800532895</v>
      </c>
      <c r="L25" s="35">
        <v>267.13455068884122</v>
      </c>
      <c r="M25" s="35">
        <v>410.47824900428111</v>
      </c>
      <c r="N25" s="35">
        <v>159.51193389162637</v>
      </c>
      <c r="O25" s="35">
        <v>238.4303709953405</v>
      </c>
      <c r="P25" s="35">
        <v>455.85194232189139</v>
      </c>
      <c r="Q25" s="35">
        <v>683.32225358925905</v>
      </c>
      <c r="R25" s="35">
        <v>291.16606257383216</v>
      </c>
      <c r="S25" s="35">
        <v>381.75309979341432</v>
      </c>
      <c r="T25" s="35">
        <v>1079.6164619895274</v>
      </c>
      <c r="U25" s="35">
        <v>284.13997766813185</v>
      </c>
      <c r="V25" s="35">
        <v>199.19009313144124</v>
      </c>
      <c r="W25" s="35">
        <v>158.58775451216562</v>
      </c>
      <c r="X25" s="35">
        <v>328.60775662164554</v>
      </c>
      <c r="Y25" s="35">
        <v>456.33797450560235</v>
      </c>
      <c r="Z25" s="35">
        <v>781.62834205548609</v>
      </c>
      <c r="AA25" s="35">
        <v>366.17287386961038</v>
      </c>
      <c r="AB25" s="35">
        <v>408.95656206793456</v>
      </c>
      <c r="AC25" s="35">
        <v>213.67200890077652</v>
      </c>
      <c r="AD25" s="35">
        <v>211.75204337692659</v>
      </c>
      <c r="AE25" s="35">
        <v>192.06482026499958</v>
      </c>
      <c r="AF25" s="35">
        <v>201.81049036109752</v>
      </c>
      <c r="AG25" s="36">
        <v>11003.720626560529</v>
      </c>
      <c r="AH25" s="35">
        <v>271.58354886415594</v>
      </c>
      <c r="AI25" s="35">
        <v>736.33806986736647</v>
      </c>
      <c r="AJ25" s="35">
        <v>281.35238802199848</v>
      </c>
      <c r="AK25" s="35">
        <v>327.94392858041937</v>
      </c>
      <c r="AL25" s="35">
        <v>3190.6206224550933</v>
      </c>
      <c r="AM25" s="35">
        <v>442.12887751430213</v>
      </c>
      <c r="AN25" s="35">
        <v>226.66085227932936</v>
      </c>
      <c r="AO25" s="35">
        <v>2297.7698551305584</v>
      </c>
      <c r="AP25" s="35">
        <v>416.51908566358105</v>
      </c>
      <c r="AQ25" s="35">
        <v>464.83551541830025</v>
      </c>
      <c r="AR25" s="36">
        <v>8655.7527437951048</v>
      </c>
      <c r="AS25" s="35">
        <v>241.38993525501911</v>
      </c>
      <c r="AT25" s="35">
        <v>503.67512348847617</v>
      </c>
      <c r="AU25" s="35">
        <v>225.64699628020313</v>
      </c>
      <c r="AV25" s="35">
        <v>161.04402169025263</v>
      </c>
      <c r="AW25" s="35">
        <v>116.98051242074445</v>
      </c>
      <c r="AX25" s="35">
        <v>264.96450755050256</v>
      </c>
      <c r="AY25" s="35">
        <v>149.69915579472956</v>
      </c>
      <c r="AZ25" s="36">
        <v>1663.4002524799278</v>
      </c>
      <c r="BA25" s="35">
        <v>452.76616479877913</v>
      </c>
      <c r="BB25" s="35">
        <v>664.53613477470469</v>
      </c>
      <c r="BC25" s="35">
        <v>2451.1950314537485</v>
      </c>
      <c r="BD25" s="35">
        <v>430.71753039368764</v>
      </c>
      <c r="BE25" s="35">
        <v>190.26446884991597</v>
      </c>
      <c r="BF25" s="35">
        <v>230.45716029306951</v>
      </c>
      <c r="BG25" s="35">
        <v>25.440359391025169</v>
      </c>
      <c r="BH25" s="35">
        <v>155.95392824059837</v>
      </c>
      <c r="BI25" s="35">
        <v>84.007574572905099</v>
      </c>
      <c r="BJ25" s="35">
        <v>132.86709082848904</v>
      </c>
      <c r="BK25" s="35">
        <v>325.42195468752459</v>
      </c>
      <c r="BL25" s="35">
        <v>185.23640473952392</v>
      </c>
      <c r="BM25" s="35">
        <v>188.45382922698479</v>
      </c>
      <c r="BN25" s="35">
        <v>124.20849270337865</v>
      </c>
      <c r="BO25" s="35">
        <v>83.000642701094591</v>
      </c>
      <c r="BP25" s="35">
        <v>731.48747781656027</v>
      </c>
      <c r="BQ25" s="35">
        <v>289.68847030060226</v>
      </c>
      <c r="BR25" s="35">
        <v>175.47232535985552</v>
      </c>
      <c r="BS25" s="35">
        <v>685.6860603013115</v>
      </c>
      <c r="BT25" s="35">
        <v>288.32459278461442</v>
      </c>
      <c r="BU25" s="35">
        <v>282.9840805675982</v>
      </c>
      <c r="BV25" s="35">
        <v>343.31883004536286</v>
      </c>
      <c r="BW25" s="35">
        <v>614.65923226113136</v>
      </c>
      <c r="BX25" s="35">
        <v>462.48847594658616</v>
      </c>
      <c r="BY25" s="35">
        <v>701.75093714692548</v>
      </c>
      <c r="BZ25" s="35">
        <v>109.71433536970515</v>
      </c>
      <c r="CA25" s="35">
        <v>547.48640644190914</v>
      </c>
      <c r="CB25" s="35">
        <v>327.08838516684966</v>
      </c>
      <c r="CC25" s="36">
        <v>11284.67637716444</v>
      </c>
      <c r="CD25" s="26">
        <v>32607.55</v>
      </c>
      <c r="CE25" s="105"/>
      <c r="CF25" s="12">
        <f t="shared" si="2"/>
        <v>32607.550000000003</v>
      </c>
      <c r="CG25" s="12">
        <f t="shared" si="4"/>
        <v>32607.550000000014</v>
      </c>
      <c r="CH25" s="12" t="b">
        <f t="shared" si="3"/>
        <v>1</v>
      </c>
      <c r="CI25" s="12">
        <v>32607.55</v>
      </c>
      <c r="CJ25" s="130"/>
      <c r="CK25" s="131"/>
      <c r="CL25" s="132"/>
    </row>
    <row r="26" spans="1:90" s="2" customFormat="1" ht="25.5" customHeight="1" thickBot="1">
      <c r="A26" s="27">
        <v>11</v>
      </c>
      <c r="B26" s="28" t="s">
        <v>101</v>
      </c>
      <c r="C26" s="29">
        <v>682.41640784168203</v>
      </c>
      <c r="D26" s="29">
        <v>518.96270486906838</v>
      </c>
      <c r="E26" s="29">
        <v>233.07703687364085</v>
      </c>
      <c r="F26" s="29">
        <v>634.40157672449254</v>
      </c>
      <c r="G26" s="29">
        <v>457.83722570996065</v>
      </c>
      <c r="H26" s="29">
        <v>315.8649302769395</v>
      </c>
      <c r="I26" s="29">
        <v>417.5143743574738</v>
      </c>
      <c r="J26" s="29">
        <v>189.84539207677636</v>
      </c>
      <c r="K26" s="29">
        <v>870.34251735822943</v>
      </c>
      <c r="L26" s="29">
        <v>127.23553295528559</v>
      </c>
      <c r="M26" s="29">
        <v>497.937617858279</v>
      </c>
      <c r="N26" s="29">
        <v>193.72748953651003</v>
      </c>
      <c r="O26" s="29">
        <v>540.32999122080162</v>
      </c>
      <c r="P26" s="29">
        <v>537.08822901024143</v>
      </c>
      <c r="Q26" s="29">
        <v>679.14463849977403</v>
      </c>
      <c r="R26" s="29">
        <v>163.24860380301419</v>
      </c>
      <c r="S26" s="29">
        <v>419.96112570838619</v>
      </c>
      <c r="T26" s="29">
        <v>813.89368533717925</v>
      </c>
      <c r="U26" s="29">
        <v>312.01421102327021</v>
      </c>
      <c r="V26" s="29">
        <v>411.47909054598256</v>
      </c>
      <c r="W26" s="29">
        <v>111.15792664965744</v>
      </c>
      <c r="X26" s="29">
        <v>315.78027825024418</v>
      </c>
      <c r="Y26" s="29">
        <v>520.08972796250782</v>
      </c>
      <c r="Z26" s="29">
        <v>802.32944796563675</v>
      </c>
      <c r="AA26" s="29">
        <v>328.29961040924121</v>
      </c>
      <c r="AB26" s="29">
        <v>417.0691322910435</v>
      </c>
      <c r="AC26" s="29">
        <v>463.97681228146831</v>
      </c>
      <c r="AD26" s="29">
        <v>131.30601037631806</v>
      </c>
      <c r="AE26" s="29">
        <v>406.32266505133543</v>
      </c>
      <c r="AF26" s="29">
        <v>109.97264189775466</v>
      </c>
      <c r="AG26" s="30">
        <v>12622.626634722195</v>
      </c>
      <c r="AH26" s="29">
        <v>405.05853058379029</v>
      </c>
      <c r="AI26" s="29">
        <v>601.48638895479087</v>
      </c>
      <c r="AJ26" s="29">
        <v>565.82686936426637</v>
      </c>
      <c r="AK26" s="29">
        <v>357.95244467802507</v>
      </c>
      <c r="AL26" s="29">
        <v>1608.339388273333</v>
      </c>
      <c r="AM26" s="29">
        <v>461.08358568689158</v>
      </c>
      <c r="AN26" s="29">
        <v>189.43085583199669</v>
      </c>
      <c r="AO26" s="29">
        <v>985.68331102357683</v>
      </c>
      <c r="AP26" s="29">
        <v>400.83755496099917</v>
      </c>
      <c r="AQ26" s="29">
        <v>432.00210487988238</v>
      </c>
      <c r="AR26" s="30">
        <v>6007.7010342375515</v>
      </c>
      <c r="AS26" s="29">
        <v>354.72254885191865</v>
      </c>
      <c r="AT26" s="29">
        <v>469.10894144376857</v>
      </c>
      <c r="AU26" s="29">
        <v>192.38528764581395</v>
      </c>
      <c r="AV26" s="29">
        <v>222.66942057268329</v>
      </c>
      <c r="AW26" s="29">
        <v>142.10843604263599</v>
      </c>
      <c r="AX26" s="29">
        <v>201.4931672950934</v>
      </c>
      <c r="AY26" s="29">
        <v>55.907521630395969</v>
      </c>
      <c r="AZ26" s="30">
        <v>1638.39532348231</v>
      </c>
      <c r="BA26" s="29">
        <v>299.80309883253744</v>
      </c>
      <c r="BB26" s="29">
        <v>100.68483460735465</v>
      </c>
      <c r="BC26" s="29">
        <v>1172.9840709571256</v>
      </c>
      <c r="BD26" s="29">
        <v>465.95462807713898</v>
      </c>
      <c r="BE26" s="29">
        <v>214.37609259164554</v>
      </c>
      <c r="BF26" s="29">
        <v>432.37377893581498</v>
      </c>
      <c r="BG26" s="29">
        <v>196.69926693377948</v>
      </c>
      <c r="BH26" s="29">
        <v>469.27682366286672</v>
      </c>
      <c r="BI26" s="29">
        <v>54.533226188067346</v>
      </c>
      <c r="BJ26" s="29">
        <v>145.06694736919746</v>
      </c>
      <c r="BK26" s="29">
        <v>486.09446696894435</v>
      </c>
      <c r="BL26" s="29">
        <v>201.66306827077122</v>
      </c>
      <c r="BM26" s="29">
        <v>396.31301171088052</v>
      </c>
      <c r="BN26" s="29">
        <v>118.38333111152365</v>
      </c>
      <c r="BO26" s="29">
        <v>271.45561423799694</v>
      </c>
      <c r="BP26" s="29">
        <v>764.42713329968524</v>
      </c>
      <c r="BQ26" s="29">
        <v>276.35390666617712</v>
      </c>
      <c r="BR26" s="29">
        <v>436.54161413214985</v>
      </c>
      <c r="BS26" s="29">
        <v>665.20399369890754</v>
      </c>
      <c r="BT26" s="29">
        <v>347.36236315869047</v>
      </c>
      <c r="BU26" s="29">
        <v>537.35950374076947</v>
      </c>
      <c r="BV26" s="29">
        <v>678.7696910710564</v>
      </c>
      <c r="BW26" s="29">
        <v>613.6093976870518</v>
      </c>
      <c r="BX26" s="29">
        <v>119.60271689529873</v>
      </c>
      <c r="BY26" s="29">
        <v>906.87122940924496</v>
      </c>
      <c r="BZ26" s="29">
        <v>140.90566232364117</v>
      </c>
      <c r="CA26" s="29">
        <v>355.03449272767358</v>
      </c>
      <c r="CB26" s="29">
        <v>190.43304229195192</v>
      </c>
      <c r="CC26" s="41">
        <v>11058.137007557943</v>
      </c>
      <c r="CD26" s="31">
        <v>31326.86</v>
      </c>
      <c r="CE26" s="105"/>
      <c r="CF26" s="11">
        <f t="shared" si="2"/>
        <v>31326.86</v>
      </c>
      <c r="CG26" s="11">
        <f t="shared" si="4"/>
        <v>31326.86</v>
      </c>
      <c r="CH26" s="11" t="b">
        <f t="shared" si="3"/>
        <v>1</v>
      </c>
      <c r="CI26" s="11">
        <v>31326.86</v>
      </c>
      <c r="CJ26" s="130"/>
      <c r="CK26" s="131"/>
      <c r="CL26" s="132"/>
    </row>
    <row r="27" spans="1:90" s="2" customFormat="1" ht="29.25" customHeight="1" thickBot="1">
      <c r="A27" s="15" t="s">
        <v>113</v>
      </c>
      <c r="B27" s="32" t="s">
        <v>102</v>
      </c>
      <c r="C27" s="56">
        <f>C26+C25+C24+C23+C18+C17</f>
        <v>5363.4950487204669</v>
      </c>
      <c r="D27" s="56">
        <f>D26+D25+D24+D23+D18+D17</f>
        <v>4148.9322571797165</v>
      </c>
      <c r="E27" s="56">
        <f>E26+E25+E24+E23+E18+E17</f>
        <v>1829.8309407286629</v>
      </c>
      <c r="F27" s="56">
        <f>F26+F25+F24+F23+F18+F17</f>
        <v>5335.5031202274731</v>
      </c>
      <c r="G27" s="56">
        <f>G26+G25+G24+G23+G18+G17</f>
        <v>4115.9967641434559</v>
      </c>
      <c r="H27" s="56">
        <f t="shared" ref="H27:BS27" si="11">H26+H25+H24+H23+H18+H17</f>
        <v>2719.0215491681402</v>
      </c>
      <c r="I27" s="56">
        <f t="shared" si="11"/>
        <v>2890.2717358051514</v>
      </c>
      <c r="J27" s="56">
        <f t="shared" si="11"/>
        <v>2653.6187710069598</v>
      </c>
      <c r="K27" s="56">
        <f t="shared" si="11"/>
        <v>6630.5845381977724</v>
      </c>
      <c r="L27" s="56">
        <f t="shared" si="11"/>
        <v>2102.4031868155789</v>
      </c>
      <c r="M27" s="56">
        <f t="shared" si="11"/>
        <v>6131.478866362967</v>
      </c>
      <c r="N27" s="56">
        <f t="shared" si="11"/>
        <v>2344.9398685053166</v>
      </c>
      <c r="O27" s="56">
        <f t="shared" si="11"/>
        <v>13800.698761774373</v>
      </c>
      <c r="P27" s="56">
        <f t="shared" si="11"/>
        <v>5024.6632255686372</v>
      </c>
      <c r="Q27" s="56">
        <f t="shared" si="11"/>
        <v>5161.5936781003174</v>
      </c>
      <c r="R27" s="56">
        <f t="shared" si="11"/>
        <v>2164.1863347531566</v>
      </c>
      <c r="S27" s="56">
        <f t="shared" si="11"/>
        <v>3924.2992749419473</v>
      </c>
      <c r="T27" s="56">
        <f t="shared" si="11"/>
        <v>7830.9816755493039</v>
      </c>
      <c r="U27" s="56">
        <f t="shared" si="11"/>
        <v>2901.3449636043838</v>
      </c>
      <c r="V27" s="56">
        <f t="shared" si="11"/>
        <v>2428.9554788018763</v>
      </c>
      <c r="W27" s="56">
        <f t="shared" si="11"/>
        <v>1762.9886981449104</v>
      </c>
      <c r="X27" s="56">
        <f t="shared" si="11"/>
        <v>2241.9072189339859</v>
      </c>
      <c r="Y27" s="56">
        <f t="shared" si="11"/>
        <v>3913.2939207707573</v>
      </c>
      <c r="Z27" s="56">
        <f t="shared" si="11"/>
        <v>7084.0025064004985</v>
      </c>
      <c r="AA27" s="56">
        <f t="shared" si="11"/>
        <v>2803.9916279601343</v>
      </c>
      <c r="AB27" s="56">
        <f t="shared" si="11"/>
        <v>3809.7731440074012</v>
      </c>
      <c r="AC27" s="56">
        <f t="shared" si="11"/>
        <v>2263.4816055352167</v>
      </c>
      <c r="AD27" s="56">
        <f t="shared" si="11"/>
        <v>1664.180116084415</v>
      </c>
      <c r="AE27" s="56">
        <f t="shared" si="11"/>
        <v>2132.6825097942606</v>
      </c>
      <c r="AF27" s="56">
        <f t="shared" si="11"/>
        <v>1533.5796251359125</v>
      </c>
      <c r="AG27" s="57">
        <f t="shared" si="11"/>
        <v>118712.6808203656</v>
      </c>
      <c r="AH27" s="56">
        <f t="shared" si="11"/>
        <v>4497.8688310362531</v>
      </c>
      <c r="AI27" s="56">
        <f t="shared" si="11"/>
        <v>5271.3115996452088</v>
      </c>
      <c r="AJ27" s="56">
        <f t="shared" si="11"/>
        <v>3951.1561388245159</v>
      </c>
      <c r="AK27" s="56">
        <f t="shared" si="11"/>
        <v>3666.2581347848131</v>
      </c>
      <c r="AL27" s="56">
        <f t="shared" si="11"/>
        <v>11662.67306268631</v>
      </c>
      <c r="AM27" s="56">
        <f t="shared" si="11"/>
        <v>3088.0547682288175</v>
      </c>
      <c r="AN27" s="56">
        <f t="shared" si="11"/>
        <v>2384.3109432213582</v>
      </c>
      <c r="AO27" s="56">
        <f t="shared" si="11"/>
        <v>9395.1180715396094</v>
      </c>
      <c r="AP27" s="56">
        <f t="shared" si="11"/>
        <v>3114.5123418550252</v>
      </c>
      <c r="AQ27" s="56">
        <f t="shared" si="11"/>
        <v>3661.4374806223495</v>
      </c>
      <c r="AR27" s="57">
        <f t="shared" si="11"/>
        <v>50692.701372506242</v>
      </c>
      <c r="AS27" s="56">
        <f t="shared" si="11"/>
        <v>2332.436778824891</v>
      </c>
      <c r="AT27" s="56">
        <f t="shared" si="11"/>
        <v>3616.1380926026063</v>
      </c>
      <c r="AU27" s="56">
        <f t="shared" si="11"/>
        <v>1731.0822188021391</v>
      </c>
      <c r="AV27" s="56">
        <f t="shared" si="11"/>
        <v>1598.3570472031095</v>
      </c>
      <c r="AW27" s="56">
        <f t="shared" si="11"/>
        <v>1380.5704902396064</v>
      </c>
      <c r="AX27" s="56">
        <f t="shared" si="11"/>
        <v>2036.9218680252961</v>
      </c>
      <c r="AY27" s="56">
        <f t="shared" si="11"/>
        <v>1438.5368137154608</v>
      </c>
      <c r="AZ27" s="57">
        <f t="shared" si="11"/>
        <v>14134.043309413111</v>
      </c>
      <c r="BA27" s="56">
        <f t="shared" si="11"/>
        <v>2992.843160154317</v>
      </c>
      <c r="BB27" s="56">
        <f t="shared" si="11"/>
        <v>1946.3357417809766</v>
      </c>
      <c r="BC27" s="56">
        <f t="shared" si="11"/>
        <v>9830.0843817899477</v>
      </c>
      <c r="BD27" s="56">
        <f t="shared" si="11"/>
        <v>3272.9264227694493</v>
      </c>
      <c r="BE27" s="56">
        <f t="shared" si="11"/>
        <v>2286.8954367668139</v>
      </c>
      <c r="BF27" s="56">
        <f t="shared" si="11"/>
        <v>2879.3296010240274</v>
      </c>
      <c r="BG27" s="56">
        <f t="shared" si="11"/>
        <v>1890.8608866802715</v>
      </c>
      <c r="BH27" s="56">
        <f t="shared" si="11"/>
        <v>2950.1910009607618</v>
      </c>
      <c r="BI27" s="56">
        <f t="shared" si="11"/>
        <v>952.25772753248998</v>
      </c>
      <c r="BJ27" s="56">
        <f t="shared" si="11"/>
        <v>1854.6291850658599</v>
      </c>
      <c r="BK27" s="56">
        <f t="shared" si="11"/>
        <v>3428.687633822723</v>
      </c>
      <c r="BL27" s="56">
        <f t="shared" si="11"/>
        <v>1984.3556312217202</v>
      </c>
      <c r="BM27" s="56">
        <f t="shared" si="11"/>
        <v>2963.5937898656907</v>
      </c>
      <c r="BN27" s="56">
        <f t="shared" si="11"/>
        <v>1373.5222695960379</v>
      </c>
      <c r="BO27" s="56">
        <f t="shared" si="11"/>
        <v>2682.3394486677157</v>
      </c>
      <c r="BP27" s="56">
        <f t="shared" si="11"/>
        <v>5060.7427318884884</v>
      </c>
      <c r="BQ27" s="56">
        <f t="shared" si="11"/>
        <v>3164.7625795197855</v>
      </c>
      <c r="BR27" s="56">
        <f t="shared" si="11"/>
        <v>3027.9628649845063</v>
      </c>
      <c r="BS27" s="56">
        <f t="shared" si="11"/>
        <v>4444.2004945442468</v>
      </c>
      <c r="BT27" s="56">
        <f t="shared" ref="BT27:CD27" si="12">BT26+BT25+BT24+BT23+BT18+BT17</f>
        <v>2411.0531621960445</v>
      </c>
      <c r="BU27" s="56">
        <f t="shared" si="12"/>
        <v>3174.1865232646637</v>
      </c>
      <c r="BV27" s="56">
        <f t="shared" si="12"/>
        <v>4464.6098813084391</v>
      </c>
      <c r="BW27" s="56">
        <f t="shared" si="12"/>
        <v>3931.958913147821</v>
      </c>
      <c r="BX27" s="56">
        <f t="shared" si="12"/>
        <v>2132.95904539503</v>
      </c>
      <c r="BY27" s="56">
        <f t="shared" si="12"/>
        <v>5704.1837850050233</v>
      </c>
      <c r="BZ27" s="56">
        <f t="shared" si="12"/>
        <v>1498.0735587580448</v>
      </c>
      <c r="CA27" s="56">
        <f t="shared" si="12"/>
        <v>2994.0935636130139</v>
      </c>
      <c r="CB27" s="56">
        <f t="shared" si="12"/>
        <v>2824.1450764531173</v>
      </c>
      <c r="CC27" s="57">
        <f t="shared" si="12"/>
        <v>88121.784497777</v>
      </c>
      <c r="CD27" s="58">
        <f t="shared" si="12"/>
        <v>271661.21000000002</v>
      </c>
      <c r="CE27" s="105"/>
      <c r="CF27" s="7">
        <f t="shared" si="2"/>
        <v>271661.21000006195</v>
      </c>
      <c r="CG27" s="7">
        <f t="shared" si="4"/>
        <v>271661.21019235766</v>
      </c>
      <c r="CH27" s="7" t="b">
        <f t="shared" si="3"/>
        <v>1</v>
      </c>
      <c r="CI27" s="7">
        <v>271661.21000000002</v>
      </c>
      <c r="CJ27" s="130"/>
      <c r="CK27" s="131"/>
      <c r="CL27" s="132"/>
    </row>
    <row r="28" spans="1:90" s="2" customFormat="1" ht="68.25" thickBot="1">
      <c r="A28" s="42" t="s">
        <v>114</v>
      </c>
      <c r="B28" s="53" t="s">
        <v>123</v>
      </c>
      <c r="C28" s="59">
        <f>SUM(C12+C16+C27)</f>
        <v>12665.467680658543</v>
      </c>
      <c r="D28" s="59">
        <f>SUM(D12+D16+D27)</f>
        <v>11080.303053891408</v>
      </c>
      <c r="E28" s="59">
        <f>SUM(E12+E16+E27)</f>
        <v>4941.0462885752095</v>
      </c>
      <c r="F28" s="59">
        <f>SUM(F12+F16+F27)</f>
        <v>13301.994967700961</v>
      </c>
      <c r="G28" s="59">
        <f>SUM(G12+G16+G27)</f>
        <v>9854.8618829844254</v>
      </c>
      <c r="H28" s="59">
        <f t="shared" ref="H28:BS28" si="13">SUM(H12+H16+H27)</f>
        <v>6708.2408563218632</v>
      </c>
      <c r="I28" s="59">
        <f t="shared" si="13"/>
        <v>7712.0931471380645</v>
      </c>
      <c r="J28" s="59">
        <f t="shared" si="13"/>
        <v>8097.0863504026993</v>
      </c>
      <c r="K28" s="59">
        <f t="shared" si="13"/>
        <v>19159.79487545486</v>
      </c>
      <c r="L28" s="59">
        <f t="shared" si="13"/>
        <v>5243.0028228710416</v>
      </c>
      <c r="M28" s="59">
        <f t="shared" si="13"/>
        <v>14806.63643210677</v>
      </c>
      <c r="N28" s="59">
        <f t="shared" si="13"/>
        <v>5719.1011263509718</v>
      </c>
      <c r="O28" s="59">
        <f t="shared" si="13"/>
        <v>38890.157093323825</v>
      </c>
      <c r="P28" s="59">
        <f t="shared" si="13"/>
        <v>13427.455303053244</v>
      </c>
      <c r="Q28" s="59">
        <f t="shared" si="13"/>
        <v>12479.599099898009</v>
      </c>
      <c r="R28" s="59">
        <f t="shared" si="13"/>
        <v>4983.9517312186927</v>
      </c>
      <c r="S28" s="59">
        <f t="shared" si="13"/>
        <v>8588.1801063679159</v>
      </c>
      <c r="T28" s="59">
        <f t="shared" si="13"/>
        <v>19787.142285740683</v>
      </c>
      <c r="U28" s="59">
        <f t="shared" si="13"/>
        <v>6252.9918361748259</v>
      </c>
      <c r="V28" s="59">
        <f t="shared" si="13"/>
        <v>4951.9059444628692</v>
      </c>
      <c r="W28" s="59">
        <f t="shared" si="13"/>
        <v>5007.1108033398741</v>
      </c>
      <c r="X28" s="59">
        <f t="shared" si="13"/>
        <v>4325.0438161091461</v>
      </c>
      <c r="Y28" s="59">
        <f t="shared" si="13"/>
        <v>9511.7250095057516</v>
      </c>
      <c r="Z28" s="59">
        <f t="shared" si="13"/>
        <v>17583.630922950237</v>
      </c>
      <c r="AA28" s="59">
        <f t="shared" si="13"/>
        <v>7199.7579968234022</v>
      </c>
      <c r="AB28" s="59">
        <f t="shared" si="13"/>
        <v>8685.1265677634728</v>
      </c>
      <c r="AC28" s="59">
        <f t="shared" si="13"/>
        <v>4221.9190707400221</v>
      </c>
      <c r="AD28" s="59">
        <f t="shared" si="13"/>
        <v>3244.128653035566</v>
      </c>
      <c r="AE28" s="59">
        <f t="shared" si="13"/>
        <v>4500.5053447686732</v>
      </c>
      <c r="AF28" s="59">
        <f t="shared" si="13"/>
        <v>3393.5549290350441</v>
      </c>
      <c r="AG28" s="60">
        <f t="shared" si="13"/>
        <v>296323.51481504971</v>
      </c>
      <c r="AH28" s="59">
        <f t="shared" si="13"/>
        <v>11778.422025502965</v>
      </c>
      <c r="AI28" s="59">
        <f t="shared" si="13"/>
        <v>10640.741015318019</v>
      </c>
      <c r="AJ28" s="59">
        <f t="shared" si="13"/>
        <v>8320.0630920515396</v>
      </c>
      <c r="AK28" s="59">
        <f t="shared" si="13"/>
        <v>7493.6308901445927</v>
      </c>
      <c r="AL28" s="59">
        <f t="shared" si="13"/>
        <v>23673.242165924523</v>
      </c>
      <c r="AM28" s="59">
        <f t="shared" si="13"/>
        <v>5518.1207870666476</v>
      </c>
      <c r="AN28" s="59">
        <f t="shared" si="13"/>
        <v>4519.3066001240804</v>
      </c>
      <c r="AO28" s="59">
        <f t="shared" si="13"/>
        <v>18051.007146186857</v>
      </c>
      <c r="AP28" s="59">
        <f t="shared" si="13"/>
        <v>6369.8502521160954</v>
      </c>
      <c r="AQ28" s="59">
        <f t="shared" si="13"/>
        <v>6961.7383985438719</v>
      </c>
      <c r="AR28" s="60">
        <f t="shared" si="13"/>
        <v>103326.46909828692</v>
      </c>
      <c r="AS28" s="59">
        <f t="shared" si="13"/>
        <v>5405.4126390380952</v>
      </c>
      <c r="AT28" s="59">
        <f t="shared" si="13"/>
        <v>7205.6128800318111</v>
      </c>
      <c r="AU28" s="59">
        <f t="shared" si="13"/>
        <v>3749.6141325607023</v>
      </c>
      <c r="AV28" s="59">
        <f t="shared" si="13"/>
        <v>3289.3718134690125</v>
      </c>
      <c r="AW28" s="59">
        <f t="shared" si="13"/>
        <v>3337.8041075916335</v>
      </c>
      <c r="AX28" s="59">
        <f t="shared" si="13"/>
        <v>4068.6205257311617</v>
      </c>
      <c r="AY28" s="59">
        <f t="shared" si="13"/>
        <v>3887.0853857300372</v>
      </c>
      <c r="AZ28" s="60">
        <f t="shared" si="13"/>
        <v>30943.521484152454</v>
      </c>
      <c r="BA28" s="59">
        <f t="shared" si="13"/>
        <v>4680.2676863416027</v>
      </c>
      <c r="BB28" s="59">
        <f t="shared" si="13"/>
        <v>3835.8282140332744</v>
      </c>
      <c r="BC28" s="59">
        <f t="shared" si="13"/>
        <v>20050.548134857912</v>
      </c>
      <c r="BD28" s="59">
        <f t="shared" si="13"/>
        <v>5759.3653874359152</v>
      </c>
      <c r="BE28" s="59">
        <f t="shared" si="13"/>
        <v>4417.4735095333835</v>
      </c>
      <c r="BF28" s="59">
        <f t="shared" si="13"/>
        <v>6492.2721735106634</v>
      </c>
      <c r="BG28" s="59">
        <f t="shared" si="13"/>
        <v>4268.0150621101538</v>
      </c>
      <c r="BH28" s="59">
        <f t="shared" si="13"/>
        <v>5640.0830190199067</v>
      </c>
      <c r="BI28" s="59">
        <f t="shared" si="13"/>
        <v>1881.0715301849791</v>
      </c>
      <c r="BJ28" s="59">
        <f t="shared" si="13"/>
        <v>4312.9499428403542</v>
      </c>
      <c r="BK28" s="59">
        <f t="shared" si="13"/>
        <v>7463.6365269922735</v>
      </c>
      <c r="BL28" s="59">
        <f t="shared" si="13"/>
        <v>4242.5848660854899</v>
      </c>
      <c r="BM28" s="59">
        <f t="shared" si="13"/>
        <v>5476.7942109196392</v>
      </c>
      <c r="BN28" s="59">
        <f t="shared" si="13"/>
        <v>2769.3249214670736</v>
      </c>
      <c r="BO28" s="59">
        <f t="shared" si="13"/>
        <v>5682.0237322154571</v>
      </c>
      <c r="BP28" s="59">
        <f t="shared" si="13"/>
        <v>8741.8231350562928</v>
      </c>
      <c r="BQ28" s="59">
        <f t="shared" si="13"/>
        <v>7016.1592990876343</v>
      </c>
      <c r="BR28" s="59">
        <f t="shared" si="13"/>
        <v>5471.6491886335625</v>
      </c>
      <c r="BS28" s="59">
        <f t="shared" si="13"/>
        <v>8037.5138781259939</v>
      </c>
      <c r="BT28" s="59">
        <f t="shared" ref="BT28:CD28" si="14">SUM(BT12+BT16+BT27)</f>
        <v>5075.0433829126005</v>
      </c>
      <c r="BU28" s="59">
        <f t="shared" si="14"/>
        <v>6169.2406929433728</v>
      </c>
      <c r="BV28" s="59">
        <f t="shared" si="14"/>
        <v>8160.0398380193428</v>
      </c>
      <c r="BW28" s="59">
        <f t="shared" si="14"/>
        <v>6573.4695928759502</v>
      </c>
      <c r="BX28" s="59">
        <f t="shared" si="14"/>
        <v>4020.5629043232684</v>
      </c>
      <c r="BY28" s="59">
        <f t="shared" si="14"/>
        <v>9603.8732199419683</v>
      </c>
      <c r="BZ28" s="59">
        <f t="shared" si="14"/>
        <v>3210.7631721424268</v>
      </c>
      <c r="CA28" s="59">
        <f t="shared" si="14"/>
        <v>5881.4147938368988</v>
      </c>
      <c r="CB28" s="59">
        <f t="shared" si="14"/>
        <v>7446.899312346849</v>
      </c>
      <c r="CC28" s="60">
        <f t="shared" si="14"/>
        <v>172380.3446028709</v>
      </c>
      <c r="CD28" s="61">
        <f t="shared" si="14"/>
        <v>602973.84999997565</v>
      </c>
      <c r="CE28" s="105"/>
      <c r="CF28" s="6">
        <f t="shared" si="2"/>
        <v>602973.85000036005</v>
      </c>
      <c r="CG28" s="6">
        <f t="shared" si="4"/>
        <v>602973.85118369362</v>
      </c>
      <c r="CH28" s="6" t="b">
        <f t="shared" si="3"/>
        <v>0</v>
      </c>
      <c r="CI28" s="6">
        <v>602973.85</v>
      </c>
      <c r="CJ28" s="130"/>
      <c r="CK28" s="131"/>
      <c r="CL28" s="132"/>
    </row>
    <row r="29" spans="1:90" s="2" customFormat="1" ht="24.75" customHeight="1" thickBot="1">
      <c r="A29" s="15" t="s">
        <v>115</v>
      </c>
      <c r="B29" s="54" t="s">
        <v>103</v>
      </c>
      <c r="C29" s="46">
        <f>C28*70634.2432/$CD$28</f>
        <v>1483.672508181593</v>
      </c>
      <c r="D29" s="46">
        <f t="shared" ref="D29:BO29" si="15">D28*70634.2432/$CD$28</f>
        <v>1297.9813645953302</v>
      </c>
      <c r="E29" s="46">
        <f t="shared" si="15"/>
        <v>578.80962036694098</v>
      </c>
      <c r="F29" s="46">
        <f t="shared" si="15"/>
        <v>1558.2373059690792</v>
      </c>
      <c r="G29" s="46">
        <f t="shared" si="15"/>
        <v>1154.4293520277204</v>
      </c>
      <c r="H29" s="46">
        <f t="shared" si="15"/>
        <v>785.8243207224225</v>
      </c>
      <c r="I29" s="46">
        <f t="shared" si="15"/>
        <v>903.41871863269932</v>
      </c>
      <c r="J29" s="46">
        <f t="shared" si="15"/>
        <v>948.51802691902446</v>
      </c>
      <c r="K29" s="46">
        <f t="shared" si="15"/>
        <v>2244.4383133614283</v>
      </c>
      <c r="L29" s="46">
        <f t="shared" si="15"/>
        <v>614.18175346903456</v>
      </c>
      <c r="M29" s="46">
        <f t="shared" si="15"/>
        <v>1734.495714398646</v>
      </c>
      <c r="N29" s="46">
        <f t="shared" si="15"/>
        <v>669.95339821799041</v>
      </c>
      <c r="O29" s="46">
        <f t="shared" si="15"/>
        <v>4555.714670240096</v>
      </c>
      <c r="P29" s="46">
        <f t="shared" si="15"/>
        <v>1572.9341221564266</v>
      </c>
      <c r="Q29" s="46">
        <f t="shared" si="15"/>
        <v>1461.8992811391947</v>
      </c>
      <c r="R29" s="46">
        <f t="shared" si="15"/>
        <v>583.83569814839632</v>
      </c>
      <c r="S29" s="46">
        <f t="shared" si="15"/>
        <v>1006.0462858855615</v>
      </c>
      <c r="T29" s="46">
        <f t="shared" si="15"/>
        <v>2317.9277516662914</v>
      </c>
      <c r="U29" s="46">
        <f t="shared" si="15"/>
        <v>732.49502625031755</v>
      </c>
      <c r="V29" s="46">
        <f t="shared" si="15"/>
        <v>580.08175443218659</v>
      </c>
      <c r="W29" s="46">
        <f t="shared" si="15"/>
        <v>586.54862431010952</v>
      </c>
      <c r="X29" s="46">
        <f t="shared" si="15"/>
        <v>506.64916357106006</v>
      </c>
      <c r="Y29" s="46">
        <f t="shared" si="15"/>
        <v>1114.2332251605583</v>
      </c>
      <c r="Z29" s="46">
        <f t="shared" si="15"/>
        <v>2059.8015369169948</v>
      </c>
      <c r="AA29" s="46">
        <f t="shared" si="15"/>
        <v>843.40217627810819</v>
      </c>
      <c r="AB29" s="46">
        <f t="shared" si="15"/>
        <v>1017.4028976716173</v>
      </c>
      <c r="AC29" s="46">
        <f t="shared" si="15"/>
        <v>494.56880827150422</v>
      </c>
      <c r="AD29" s="46">
        <f t="shared" si="15"/>
        <v>380.0273797124234</v>
      </c>
      <c r="AE29" s="46">
        <f t="shared" si="15"/>
        <v>527.20327597175753</v>
      </c>
      <c r="AF29" s="46">
        <f t="shared" si="15"/>
        <v>397.53164116491905</v>
      </c>
      <c r="AG29" s="47">
        <f t="shared" si="15"/>
        <v>34712.263577144964</v>
      </c>
      <c r="AH29" s="46">
        <f t="shared" si="15"/>
        <v>1379.761205003578</v>
      </c>
      <c r="AI29" s="46">
        <f t="shared" si="15"/>
        <v>1246.4896922216747</v>
      </c>
      <c r="AJ29" s="46">
        <f t="shared" si="15"/>
        <v>974.63822002121026</v>
      </c>
      <c r="AK29" s="46">
        <f t="shared" si="15"/>
        <v>877.82736638666336</v>
      </c>
      <c r="AL29" s="46">
        <f t="shared" si="15"/>
        <v>2773.1576493416342</v>
      </c>
      <c r="AM29" s="46">
        <f t="shared" si="15"/>
        <v>646.40993250479562</v>
      </c>
      <c r="AN29" s="46">
        <f t="shared" si="15"/>
        <v>529.40571384404541</v>
      </c>
      <c r="AO29" s="46">
        <f t="shared" si="15"/>
        <v>2114.5514498991156</v>
      </c>
      <c r="AP29" s="46">
        <f t="shared" si="15"/>
        <v>746.18418668664947</v>
      </c>
      <c r="AQ29" s="46">
        <f t="shared" si="15"/>
        <v>815.51981588844387</v>
      </c>
      <c r="AR29" s="47">
        <f t="shared" si="15"/>
        <v>12103.985848285092</v>
      </c>
      <c r="AS29" s="46">
        <f t="shared" si="15"/>
        <v>633.20694743592287</v>
      </c>
      <c r="AT29" s="46">
        <f t="shared" si="15"/>
        <v>844.08803561421428</v>
      </c>
      <c r="AU29" s="46">
        <f t="shared" si="15"/>
        <v>439.24153020145133</v>
      </c>
      <c r="AV29" s="46">
        <f t="shared" si="15"/>
        <v>385.32730506937349</v>
      </c>
      <c r="AW29" s="46">
        <f t="shared" si="15"/>
        <v>391.00081552391686</v>
      </c>
      <c r="AX29" s="46">
        <f t="shared" si="15"/>
        <v>476.61093711280904</v>
      </c>
      <c r="AY29" s="46">
        <f t="shared" si="15"/>
        <v>455.34534287819008</v>
      </c>
      <c r="AZ29" s="47">
        <f t="shared" si="15"/>
        <v>3624.8209138358779</v>
      </c>
      <c r="BA29" s="46">
        <f t="shared" si="15"/>
        <v>548.26119905227631</v>
      </c>
      <c r="BB29" s="46">
        <f t="shared" si="15"/>
        <v>449.34091742694795</v>
      </c>
      <c r="BC29" s="46">
        <f t="shared" si="15"/>
        <v>2348.7839369002777</v>
      </c>
      <c r="BD29" s="46">
        <f t="shared" si="15"/>
        <v>674.67007972870977</v>
      </c>
      <c r="BE29" s="46">
        <f t="shared" si="15"/>
        <v>517.4766670261921</v>
      </c>
      <c r="BF29" s="46">
        <f t="shared" si="15"/>
        <v>760.52507355727494</v>
      </c>
      <c r="BG29" s="46">
        <f t="shared" si="15"/>
        <v>499.96863691246955</v>
      </c>
      <c r="BH29" s="46">
        <f t="shared" si="15"/>
        <v>660.69696991612227</v>
      </c>
      <c r="BI29" s="46">
        <f t="shared" si="15"/>
        <v>220.35460400096508</v>
      </c>
      <c r="BJ29" s="46">
        <f t="shared" si="15"/>
        <v>505.23244942052457</v>
      </c>
      <c r="BK29" s="46">
        <f t="shared" si="15"/>
        <v>874.31373284927179</v>
      </c>
      <c r="BL29" s="46">
        <f t="shared" si="15"/>
        <v>496.98966419146376</v>
      </c>
      <c r="BM29" s="46">
        <f t="shared" si="15"/>
        <v>641.56880808424035</v>
      </c>
      <c r="BN29" s="46">
        <f t="shared" si="15"/>
        <v>324.40738516725736</v>
      </c>
      <c r="BO29" s="46">
        <f t="shared" si="15"/>
        <v>665.61003627187881</v>
      </c>
      <c r="BP29" s="46">
        <f t="shared" ref="BP29:CD29" si="16">BP28*70634.2432/$CD$28</f>
        <v>1024.0445109401967</v>
      </c>
      <c r="BQ29" s="46">
        <f t="shared" si="16"/>
        <v>821.89485043458762</v>
      </c>
      <c r="BR29" s="46">
        <f t="shared" si="16"/>
        <v>640.96610407738467</v>
      </c>
      <c r="BS29" s="46">
        <f t="shared" si="16"/>
        <v>941.53952114332913</v>
      </c>
      <c r="BT29" s="46">
        <f t="shared" si="16"/>
        <v>594.50645920915781</v>
      </c>
      <c r="BU29" s="46">
        <f t="shared" si="16"/>
        <v>722.6841553157177</v>
      </c>
      <c r="BV29" s="46">
        <f t="shared" si="16"/>
        <v>955.89259540918749</v>
      </c>
      <c r="BW29" s="46">
        <f t="shared" si="16"/>
        <v>770.03679328883607</v>
      </c>
      <c r="BX29" s="46">
        <f t="shared" si="16"/>
        <v>470.98131699223694</v>
      </c>
      <c r="BY29" s="46">
        <f t="shared" si="16"/>
        <v>1125.0277548178506</v>
      </c>
      <c r="BZ29" s="46">
        <f t="shared" si="16"/>
        <v>376.11884289628944</v>
      </c>
      <c r="CA29" s="46">
        <f t="shared" si="16"/>
        <v>688.96732902756912</v>
      </c>
      <c r="CB29" s="46">
        <f t="shared" si="16"/>
        <v>872.35308316312774</v>
      </c>
      <c r="CC29" s="47">
        <f t="shared" si="16"/>
        <v>20193.17286077909</v>
      </c>
      <c r="CD29" s="48">
        <f t="shared" si="16"/>
        <v>70634.243199999997</v>
      </c>
      <c r="CE29" s="105"/>
      <c r="CF29" s="8">
        <f t="shared" si="2"/>
        <v>70634.243200045021</v>
      </c>
      <c r="CG29" s="8">
        <f t="shared" si="4"/>
        <v>70634.243338664484</v>
      </c>
      <c r="CH29" s="8" t="b">
        <f t="shared" si="3"/>
        <v>1</v>
      </c>
      <c r="CI29" s="8">
        <v>70634.243199999997</v>
      </c>
      <c r="CJ29" s="130"/>
      <c r="CK29" s="131"/>
      <c r="CL29" s="132"/>
    </row>
    <row r="30" spans="1:90" s="2" customFormat="1" ht="26.25" customHeight="1" thickBot="1">
      <c r="A30" s="42" t="s">
        <v>116</v>
      </c>
      <c r="B30" s="55" t="s">
        <v>104</v>
      </c>
      <c r="C30" s="49">
        <f>C28*28478.43/$CD$28</f>
        <v>598.18951478726854</v>
      </c>
      <c r="D30" s="49">
        <f t="shared" ref="D30:BO30" si="17">D28*28478.43/$CD$28</f>
        <v>523.32225501826565</v>
      </c>
      <c r="E30" s="49">
        <f t="shared" si="17"/>
        <v>233.36541187640987</v>
      </c>
      <c r="F30" s="49">
        <f t="shared" si="17"/>
        <v>628.25267223120761</v>
      </c>
      <c r="G30" s="49">
        <f t="shared" si="17"/>
        <v>465.44471919346341</v>
      </c>
      <c r="H30" s="49">
        <f t="shared" si="17"/>
        <v>316.82993823017364</v>
      </c>
      <c r="I30" s="49">
        <f t="shared" si="17"/>
        <v>364.24184041191825</v>
      </c>
      <c r="J30" s="49">
        <f t="shared" si="17"/>
        <v>382.42505348102253</v>
      </c>
      <c r="K30" s="49">
        <f t="shared" si="17"/>
        <v>904.91631962981808</v>
      </c>
      <c r="L30" s="49">
        <f t="shared" si="17"/>
        <v>247.62680650403232</v>
      </c>
      <c r="M30" s="49">
        <f t="shared" si="17"/>
        <v>699.31682637185588</v>
      </c>
      <c r="N30" s="49">
        <f t="shared" si="17"/>
        <v>270.1129096887268</v>
      </c>
      <c r="O30" s="49">
        <f t="shared" si="17"/>
        <v>1836.7805112465005</v>
      </c>
      <c r="P30" s="49">
        <f t="shared" si="17"/>
        <v>634.1781586815847</v>
      </c>
      <c r="Q30" s="49">
        <f t="shared" si="17"/>
        <v>589.41094940439427</v>
      </c>
      <c r="R30" s="49">
        <f t="shared" si="17"/>
        <v>235.39183415814148</v>
      </c>
      <c r="S30" s="49">
        <f t="shared" si="17"/>
        <v>405.61939126647223</v>
      </c>
      <c r="T30" s="49">
        <f t="shared" si="17"/>
        <v>934.54591187416963</v>
      </c>
      <c r="U30" s="49">
        <f t="shared" si="17"/>
        <v>295.32854583508629</v>
      </c>
      <c r="V30" s="49">
        <f t="shared" si="17"/>
        <v>233.87831297489171</v>
      </c>
      <c r="W30" s="49">
        <f t="shared" si="17"/>
        <v>236.4856361767001</v>
      </c>
      <c r="X30" s="49">
        <f t="shared" si="17"/>
        <v>204.27164057612478</v>
      </c>
      <c r="Y30" s="49">
        <f t="shared" si="17"/>
        <v>449.23837884921517</v>
      </c>
      <c r="Z30" s="49">
        <f t="shared" si="17"/>
        <v>830.47416133401794</v>
      </c>
      <c r="AA30" s="49">
        <f t="shared" si="17"/>
        <v>340.04427244976506</v>
      </c>
      <c r="AB30" s="49">
        <f t="shared" si="17"/>
        <v>410.19816862904139</v>
      </c>
      <c r="AC30" s="49">
        <f t="shared" si="17"/>
        <v>199.40106311698196</v>
      </c>
      <c r="AD30" s="49">
        <f t="shared" si="17"/>
        <v>153.22006212453721</v>
      </c>
      <c r="AE30" s="49">
        <f t="shared" si="17"/>
        <v>212.55868131864375</v>
      </c>
      <c r="AF30" s="49">
        <f t="shared" si="17"/>
        <v>160.27745896058906</v>
      </c>
      <c r="AG30" s="50">
        <f t="shared" si="17"/>
        <v>13995.347350494052</v>
      </c>
      <c r="AH30" s="49">
        <f t="shared" si="17"/>
        <v>556.29438517733058</v>
      </c>
      <c r="AI30" s="49">
        <f t="shared" si="17"/>
        <v>502.56175811417921</v>
      </c>
      <c r="AJ30" s="49">
        <f t="shared" si="17"/>
        <v>392.95623576807333</v>
      </c>
      <c r="AK30" s="49">
        <f t="shared" si="17"/>
        <v>353.92387704844765</v>
      </c>
      <c r="AL30" s="49">
        <f t="shared" si="17"/>
        <v>1118.0862485087159</v>
      </c>
      <c r="AM30" s="49">
        <f t="shared" si="17"/>
        <v>260.62061657570848</v>
      </c>
      <c r="AN30" s="49">
        <f t="shared" si="17"/>
        <v>213.44666383156883</v>
      </c>
      <c r="AO30" s="49">
        <f t="shared" si="17"/>
        <v>852.54832102951559</v>
      </c>
      <c r="AP30" s="49">
        <f t="shared" si="17"/>
        <v>300.84776398740661</v>
      </c>
      <c r="AQ30" s="49">
        <f t="shared" si="17"/>
        <v>328.802616666132</v>
      </c>
      <c r="AR30" s="50">
        <f t="shared" si="17"/>
        <v>4880.1048625290232</v>
      </c>
      <c r="AS30" s="49">
        <f t="shared" si="17"/>
        <v>255.29741540527482</v>
      </c>
      <c r="AT30" s="49">
        <f t="shared" si="17"/>
        <v>340.32079834157418</v>
      </c>
      <c r="AU30" s="49">
        <f t="shared" si="17"/>
        <v>177.09412041856373</v>
      </c>
      <c r="AV30" s="49">
        <f t="shared" si="17"/>
        <v>155.35689472081438</v>
      </c>
      <c r="AW30" s="49">
        <f t="shared" si="17"/>
        <v>157.64434996934716</v>
      </c>
      <c r="AX30" s="49">
        <f t="shared" si="17"/>
        <v>192.1607791757516</v>
      </c>
      <c r="AY30" s="49">
        <f t="shared" si="17"/>
        <v>183.58688202073827</v>
      </c>
      <c r="AZ30" s="50">
        <f t="shared" si="17"/>
        <v>1461.4612400520641</v>
      </c>
      <c r="BA30" s="49">
        <f t="shared" si="17"/>
        <v>221.0488492772061</v>
      </c>
      <c r="BB30" s="49">
        <f t="shared" si="17"/>
        <v>181.16600792119931</v>
      </c>
      <c r="BC30" s="49">
        <f t="shared" si="17"/>
        <v>946.98655923503929</v>
      </c>
      <c r="BD30" s="49">
        <f t="shared" si="17"/>
        <v>272.01458907467253</v>
      </c>
      <c r="BE30" s="49">
        <f t="shared" si="17"/>
        <v>208.63709117419583</v>
      </c>
      <c r="BF30" s="49">
        <f t="shared" si="17"/>
        <v>306.62974627221189</v>
      </c>
      <c r="BG30" s="49">
        <f t="shared" si="17"/>
        <v>201.57817488313063</v>
      </c>
      <c r="BH30" s="49">
        <f t="shared" si="17"/>
        <v>266.38088774721086</v>
      </c>
      <c r="BI30" s="49">
        <f t="shared" si="17"/>
        <v>88.842930580435592</v>
      </c>
      <c r="BJ30" s="49">
        <f t="shared" si="17"/>
        <v>203.70044744177213</v>
      </c>
      <c r="BK30" s="49">
        <f t="shared" si="17"/>
        <v>352.50724451715632</v>
      </c>
      <c r="BL30" s="49">
        <f t="shared" si="17"/>
        <v>200.37710777653106</v>
      </c>
      <c r="BM30" s="49">
        <f t="shared" si="17"/>
        <v>258.66876409331263</v>
      </c>
      <c r="BN30" s="49">
        <f t="shared" si="17"/>
        <v>130.79510151768395</v>
      </c>
      <c r="BO30" s="49">
        <f t="shared" si="17"/>
        <v>268.36174589701227</v>
      </c>
      <c r="BP30" s="49">
        <f t="shared" ref="BP30:CD30" si="18">BP28*28478.43/$CD$28</f>
        <v>412.87594515764033</v>
      </c>
      <c r="BQ30" s="49">
        <f t="shared" si="18"/>
        <v>331.37291354828125</v>
      </c>
      <c r="BR30" s="49">
        <f t="shared" si="18"/>
        <v>258.4257649035095</v>
      </c>
      <c r="BS30" s="49">
        <f t="shared" si="18"/>
        <v>379.6114480789654</v>
      </c>
      <c r="BT30" s="49">
        <f t="shared" si="18"/>
        <v>239.69408910062276</v>
      </c>
      <c r="BU30" s="49">
        <f t="shared" si="18"/>
        <v>291.37298280372596</v>
      </c>
      <c r="BV30" s="49">
        <f t="shared" si="18"/>
        <v>385.39834409776574</v>
      </c>
      <c r="BW30" s="49">
        <f t="shared" si="18"/>
        <v>310.46469703098035</v>
      </c>
      <c r="BX30" s="49">
        <f t="shared" si="18"/>
        <v>189.8910197040411</v>
      </c>
      <c r="BY30" s="49">
        <f t="shared" si="18"/>
        <v>453.59053501740249</v>
      </c>
      <c r="BZ30" s="49">
        <f t="shared" si="18"/>
        <v>151.64421184175691</v>
      </c>
      <c r="CA30" s="49">
        <f t="shared" si="18"/>
        <v>277.77897749173587</v>
      </c>
      <c r="CB30" s="49">
        <f t="shared" si="18"/>
        <v>351.71674656160701</v>
      </c>
      <c r="CC30" s="50">
        <f t="shared" si="18"/>
        <v>8141.5165469430149</v>
      </c>
      <c r="CD30" s="51">
        <f t="shared" si="18"/>
        <v>28478.43</v>
      </c>
      <c r="CE30" s="105"/>
      <c r="CF30" s="6">
        <f t="shared" si="2"/>
        <v>28478.430000018154</v>
      </c>
      <c r="CG30" s="6">
        <f t="shared" si="4"/>
        <v>28478.430055906974</v>
      </c>
      <c r="CH30" s="6" t="b">
        <f t="shared" si="3"/>
        <v>1</v>
      </c>
      <c r="CI30" s="6">
        <v>28478.43</v>
      </c>
      <c r="CJ30" s="130"/>
      <c r="CK30" s="131"/>
      <c r="CL30" s="132"/>
    </row>
    <row r="31" spans="1:90" s="2" customFormat="1" ht="78.75" customHeight="1" thickBot="1">
      <c r="A31" s="15" t="s">
        <v>117</v>
      </c>
      <c r="B31" s="52" t="s">
        <v>105</v>
      </c>
      <c r="C31" s="56">
        <f>C28+C29-C30</f>
        <v>13550.950674052867</v>
      </c>
      <c r="D31" s="56">
        <f>D28+D29-D30</f>
        <v>11854.962163468474</v>
      </c>
      <c r="E31" s="56">
        <f>E28+E29-E30</f>
        <v>5286.4904970657408</v>
      </c>
      <c r="F31" s="56">
        <f>F28+F29-F30</f>
        <v>14231.979601438834</v>
      </c>
      <c r="G31" s="56">
        <f>G28+G29-G30</f>
        <v>10543.846515818683</v>
      </c>
      <c r="H31" s="56">
        <f t="shared" ref="H31:BS31" si="19">H28+H29-H30</f>
        <v>7177.2352388141117</v>
      </c>
      <c r="I31" s="56">
        <f t="shared" si="19"/>
        <v>8251.2700253588464</v>
      </c>
      <c r="J31" s="56">
        <f t="shared" si="19"/>
        <v>8663.1793238407026</v>
      </c>
      <c r="K31" s="56">
        <f t="shared" si="19"/>
        <v>20499.31686918647</v>
      </c>
      <c r="L31" s="56">
        <f t="shared" si="19"/>
        <v>5609.5577698360439</v>
      </c>
      <c r="M31" s="56">
        <f t="shared" si="19"/>
        <v>15841.815320133561</v>
      </c>
      <c r="N31" s="56">
        <f t="shared" si="19"/>
        <v>6118.9416148802347</v>
      </c>
      <c r="O31" s="56">
        <f t="shared" si="19"/>
        <v>41609.091252317419</v>
      </c>
      <c r="P31" s="56">
        <f t="shared" si="19"/>
        <v>14366.211266528086</v>
      </c>
      <c r="Q31" s="56">
        <f t="shared" si="19"/>
        <v>13352.087431632808</v>
      </c>
      <c r="R31" s="56">
        <f t="shared" si="19"/>
        <v>5332.3955952089482</v>
      </c>
      <c r="S31" s="56">
        <f t="shared" si="19"/>
        <v>9188.6070009870036</v>
      </c>
      <c r="T31" s="56">
        <f t="shared" si="19"/>
        <v>21170.524125532804</v>
      </c>
      <c r="U31" s="56">
        <f t="shared" si="19"/>
        <v>6690.1583165900565</v>
      </c>
      <c r="V31" s="56">
        <f t="shared" si="19"/>
        <v>5298.1093859201637</v>
      </c>
      <c r="W31" s="56">
        <f t="shared" si="19"/>
        <v>5357.1737914732839</v>
      </c>
      <c r="X31" s="56">
        <f t="shared" si="19"/>
        <v>4627.4213391040812</v>
      </c>
      <c r="Y31" s="56">
        <f t="shared" si="19"/>
        <v>10176.719855817095</v>
      </c>
      <c r="Z31" s="56">
        <f t="shared" si="19"/>
        <v>18812.958298533213</v>
      </c>
      <c r="AA31" s="56">
        <f t="shared" si="19"/>
        <v>7703.1159006517455</v>
      </c>
      <c r="AB31" s="56">
        <f t="shared" si="19"/>
        <v>9292.3312968060491</v>
      </c>
      <c r="AC31" s="56">
        <f t="shared" si="19"/>
        <v>4517.0868158945441</v>
      </c>
      <c r="AD31" s="56">
        <f t="shared" si="19"/>
        <v>3470.9359706234518</v>
      </c>
      <c r="AE31" s="56">
        <f t="shared" si="19"/>
        <v>4815.1499394217872</v>
      </c>
      <c r="AF31" s="56">
        <f t="shared" si="19"/>
        <v>3630.809111239374</v>
      </c>
      <c r="AG31" s="57">
        <f t="shared" si="19"/>
        <v>317040.43104170059</v>
      </c>
      <c r="AH31" s="56">
        <f t="shared" si="19"/>
        <v>12601.888845329213</v>
      </c>
      <c r="AI31" s="56">
        <f t="shared" si="19"/>
        <v>11384.668949425513</v>
      </c>
      <c r="AJ31" s="56">
        <f t="shared" si="19"/>
        <v>8901.7450763046763</v>
      </c>
      <c r="AK31" s="56">
        <f t="shared" si="19"/>
        <v>8017.5343794828077</v>
      </c>
      <c r="AL31" s="56">
        <f t="shared" si="19"/>
        <v>25328.313566757442</v>
      </c>
      <c r="AM31" s="56">
        <f t="shared" si="19"/>
        <v>5903.9101029957346</v>
      </c>
      <c r="AN31" s="56">
        <f t="shared" si="19"/>
        <v>4835.2656501365573</v>
      </c>
      <c r="AO31" s="56">
        <f t="shared" si="19"/>
        <v>19313.010275056455</v>
      </c>
      <c r="AP31" s="56">
        <f t="shared" si="19"/>
        <v>6815.1866748153388</v>
      </c>
      <c r="AQ31" s="56">
        <f t="shared" si="19"/>
        <v>7448.4555977661839</v>
      </c>
      <c r="AR31" s="57">
        <f t="shared" si="19"/>
        <v>110550.35008404299</v>
      </c>
      <c r="AS31" s="56">
        <f t="shared" si="19"/>
        <v>5783.322171068744</v>
      </c>
      <c r="AT31" s="56">
        <f t="shared" si="19"/>
        <v>7709.3801173044512</v>
      </c>
      <c r="AU31" s="56">
        <f t="shared" si="19"/>
        <v>4011.76154234359</v>
      </c>
      <c r="AV31" s="56">
        <f t="shared" si="19"/>
        <v>3519.3422238175713</v>
      </c>
      <c r="AW31" s="56">
        <f t="shared" si="19"/>
        <v>3571.1605731462032</v>
      </c>
      <c r="AX31" s="56">
        <f t="shared" si="19"/>
        <v>4353.0706836682193</v>
      </c>
      <c r="AY31" s="56">
        <f t="shared" si="19"/>
        <v>4158.8438465874897</v>
      </c>
      <c r="AZ31" s="57">
        <f t="shared" si="19"/>
        <v>33106.881157936266</v>
      </c>
      <c r="BA31" s="56">
        <f t="shared" si="19"/>
        <v>5007.4800361166726</v>
      </c>
      <c r="BB31" s="56">
        <f t="shared" si="19"/>
        <v>4104.0031235390225</v>
      </c>
      <c r="BC31" s="56">
        <f t="shared" si="19"/>
        <v>21452.345512523148</v>
      </c>
      <c r="BD31" s="56">
        <f t="shared" si="19"/>
        <v>6162.020878089952</v>
      </c>
      <c r="BE31" s="56">
        <f t="shared" si="19"/>
        <v>4726.31308538538</v>
      </c>
      <c r="BF31" s="56">
        <f t="shared" si="19"/>
        <v>6946.1675007957256</v>
      </c>
      <c r="BG31" s="56">
        <f t="shared" si="19"/>
        <v>4566.4055241394926</v>
      </c>
      <c r="BH31" s="56">
        <f t="shared" si="19"/>
        <v>6034.3991011888174</v>
      </c>
      <c r="BI31" s="56">
        <f t="shared" si="19"/>
        <v>2012.5832036055085</v>
      </c>
      <c r="BJ31" s="56">
        <f t="shared" si="19"/>
        <v>4614.4819448191074</v>
      </c>
      <c r="BK31" s="56">
        <f t="shared" si="19"/>
        <v>7985.4430153243893</v>
      </c>
      <c r="BL31" s="56">
        <f t="shared" si="19"/>
        <v>4539.1974225004224</v>
      </c>
      <c r="BM31" s="56">
        <f t="shared" si="19"/>
        <v>5859.694254910567</v>
      </c>
      <c r="BN31" s="56">
        <f t="shared" si="19"/>
        <v>2962.937205116647</v>
      </c>
      <c r="BO31" s="56">
        <f t="shared" si="19"/>
        <v>6079.272022590324</v>
      </c>
      <c r="BP31" s="56">
        <f t="shared" si="19"/>
        <v>9352.9917008388493</v>
      </c>
      <c r="BQ31" s="56">
        <f t="shared" si="19"/>
        <v>7506.6812359739415</v>
      </c>
      <c r="BR31" s="56">
        <f t="shared" si="19"/>
        <v>5854.1895278074371</v>
      </c>
      <c r="BS31" s="56">
        <f t="shared" si="19"/>
        <v>8599.4419511903579</v>
      </c>
      <c r="BT31" s="56">
        <f t="shared" ref="BT31:CD31" si="20">BT28+BT29-BT30</f>
        <v>5429.8557530211356</v>
      </c>
      <c r="BU31" s="56">
        <f t="shared" si="20"/>
        <v>6600.5518654553644</v>
      </c>
      <c r="BV31" s="56">
        <f t="shared" si="20"/>
        <v>8730.5340893307639</v>
      </c>
      <c r="BW31" s="56">
        <f t="shared" si="20"/>
        <v>7033.0416891338054</v>
      </c>
      <c r="BX31" s="56">
        <f t="shared" si="20"/>
        <v>4301.6532016114643</v>
      </c>
      <c r="BY31" s="56">
        <f t="shared" si="20"/>
        <v>10275.310439742418</v>
      </c>
      <c r="BZ31" s="56">
        <f t="shared" si="20"/>
        <v>3435.2378031969597</v>
      </c>
      <c r="CA31" s="56">
        <f t="shared" si="20"/>
        <v>6292.6031453727328</v>
      </c>
      <c r="CB31" s="56">
        <f t="shared" si="20"/>
        <v>7967.5356489483702</v>
      </c>
      <c r="CC31" s="57">
        <f t="shared" si="20"/>
        <v>184432.00091670698</v>
      </c>
      <c r="CD31" s="58">
        <f t="shared" si="20"/>
        <v>645129.66319997562</v>
      </c>
      <c r="CE31" s="105"/>
      <c r="CF31" s="8">
        <f t="shared" si="2"/>
        <v>645129.6632003868</v>
      </c>
      <c r="CG31" s="8">
        <f t="shared" si="4"/>
        <v>645129.6644664515</v>
      </c>
      <c r="CH31" s="8" t="b">
        <f t="shared" si="3"/>
        <v>0</v>
      </c>
      <c r="CI31" s="8">
        <v>645129.66</v>
      </c>
      <c r="CJ31" s="130"/>
      <c r="CK31" s="131"/>
      <c r="CL31" s="132"/>
    </row>
    <row r="32" spans="1:90" ht="32.25" customHeight="1" thickBot="1">
      <c r="A32" s="42" t="s">
        <v>118</v>
      </c>
      <c r="B32" s="42" t="s">
        <v>106</v>
      </c>
      <c r="C32" s="43">
        <v>34.879486241235263</v>
      </c>
      <c r="D32" s="43">
        <v>28.784534360023041</v>
      </c>
      <c r="E32" s="43">
        <v>12.787283531194356</v>
      </c>
      <c r="F32" s="43">
        <v>37.018698463671896</v>
      </c>
      <c r="G32" s="43">
        <v>31.40330345455153</v>
      </c>
      <c r="H32" s="43">
        <v>22.102936874290243</v>
      </c>
      <c r="I32" s="43">
        <v>23.52355446793737</v>
      </c>
      <c r="J32" s="43">
        <v>18.544330198611462</v>
      </c>
      <c r="K32" s="43">
        <v>34.569030963498051</v>
      </c>
      <c r="L32" s="43">
        <v>13.060687598395761</v>
      </c>
      <c r="M32" s="43">
        <v>34.127643928728084</v>
      </c>
      <c r="N32" s="43">
        <v>13.458695604484383</v>
      </c>
      <c r="O32" s="43">
        <v>16.715911202645113</v>
      </c>
      <c r="P32" s="43">
        <v>35.217258349846581</v>
      </c>
      <c r="Q32" s="43">
        <v>37.022993695632657</v>
      </c>
      <c r="R32" s="43">
        <v>15.724708832958886</v>
      </c>
      <c r="S32" s="43">
        <v>25.668886049359322</v>
      </c>
      <c r="T32" s="43">
        <v>44.514250678396472</v>
      </c>
      <c r="U32" s="43">
        <v>25.161615598735054</v>
      </c>
      <c r="V32" s="43">
        <v>17.219637820010675</v>
      </c>
      <c r="W32" s="43">
        <v>14.437125956196944</v>
      </c>
      <c r="X32" s="43">
        <v>18.777121592914305</v>
      </c>
      <c r="Y32" s="43">
        <v>37.053339210491714</v>
      </c>
      <c r="Z32" s="43">
        <v>44.830821171541359</v>
      </c>
      <c r="AA32" s="43">
        <v>20.473656947741532</v>
      </c>
      <c r="AB32" s="43">
        <v>30.227836287043193</v>
      </c>
      <c r="AC32" s="43">
        <v>18.972891601450009</v>
      </c>
      <c r="AD32" s="43">
        <v>16.66608392379478</v>
      </c>
      <c r="AE32" s="43">
        <v>15.904690555141272</v>
      </c>
      <c r="AF32" s="43">
        <v>13.862476681391797</v>
      </c>
      <c r="AG32" s="44">
        <v>752.71149184191313</v>
      </c>
      <c r="AH32" s="43">
        <v>40.572994545571653</v>
      </c>
      <c r="AI32" s="43">
        <v>45.210188188115872</v>
      </c>
      <c r="AJ32" s="43">
        <v>41.198663425400554</v>
      </c>
      <c r="AK32" s="43">
        <v>31.206429285065742</v>
      </c>
      <c r="AL32" s="43">
        <v>46.319460133050946</v>
      </c>
      <c r="AM32" s="43">
        <v>29.603219216553569</v>
      </c>
      <c r="AN32" s="43">
        <v>18.030796025315816</v>
      </c>
      <c r="AO32" s="43">
        <v>45.869860408838825</v>
      </c>
      <c r="AP32" s="43">
        <v>26.417045425943364</v>
      </c>
      <c r="AQ32" s="43">
        <v>32.846320125967416</v>
      </c>
      <c r="AR32" s="44">
        <v>357.2749767798237</v>
      </c>
      <c r="AS32" s="43">
        <v>16.975746891746915</v>
      </c>
      <c r="AT32" s="43">
        <v>20.05911874084849</v>
      </c>
      <c r="AU32" s="43">
        <v>12.322930430245998</v>
      </c>
      <c r="AV32" s="43">
        <v>11.032063224000533</v>
      </c>
      <c r="AW32" s="43">
        <v>8.8309388322696343</v>
      </c>
      <c r="AX32" s="43">
        <v>18.082753902269868</v>
      </c>
      <c r="AY32" s="43">
        <v>10.024797648411434</v>
      </c>
      <c r="AZ32" s="44">
        <v>97.328349669792857</v>
      </c>
      <c r="BA32" s="43">
        <v>32.256786316802753</v>
      </c>
      <c r="BB32" s="43">
        <v>16.126667973114181</v>
      </c>
      <c r="BC32" s="43">
        <v>59.942580748649533</v>
      </c>
      <c r="BD32" s="43">
        <v>24.847004603460633</v>
      </c>
      <c r="BE32" s="43">
        <v>24.11204205164378</v>
      </c>
      <c r="BF32" s="43">
        <v>24.196992230342612</v>
      </c>
      <c r="BG32" s="43">
        <v>18.536541248015066</v>
      </c>
      <c r="BH32" s="43">
        <v>35.510729110469782</v>
      </c>
      <c r="BI32" s="43">
        <v>11.092666244233875</v>
      </c>
      <c r="BJ32" s="43">
        <v>21.702683078293603</v>
      </c>
      <c r="BK32" s="43">
        <v>34.627426230252198</v>
      </c>
      <c r="BL32" s="43">
        <v>25.823290277834872</v>
      </c>
      <c r="BM32" s="43">
        <v>24.78034572420086</v>
      </c>
      <c r="BN32" s="43">
        <v>17.267828242623501</v>
      </c>
      <c r="BO32" s="43">
        <v>27.063864426226679</v>
      </c>
      <c r="BP32" s="43">
        <v>44.644712050600091</v>
      </c>
      <c r="BQ32" s="43">
        <v>35.928341377605221</v>
      </c>
      <c r="BR32" s="43">
        <v>31.119317287256361</v>
      </c>
      <c r="BS32" s="43">
        <v>46.367823239661355</v>
      </c>
      <c r="BT32" s="43">
        <v>22.189599661668943</v>
      </c>
      <c r="BU32" s="43">
        <v>32.561682976720867</v>
      </c>
      <c r="BV32" s="43">
        <v>45.114519736592328</v>
      </c>
      <c r="BW32" s="43">
        <v>36.419428606556203</v>
      </c>
      <c r="BX32" s="43">
        <v>19.641126076409343</v>
      </c>
      <c r="BY32" s="43">
        <v>36.951384005666249</v>
      </c>
      <c r="BZ32" s="43">
        <v>15.856221606122258</v>
      </c>
      <c r="CA32" s="43">
        <v>25.104612177859362</v>
      </c>
      <c r="CB32" s="43">
        <v>18.80896439958795</v>
      </c>
      <c r="CC32" s="44">
        <v>808.59518170847048</v>
      </c>
      <c r="CD32" s="45">
        <v>2015.91</v>
      </c>
      <c r="CE32" s="105"/>
      <c r="CF32" s="6">
        <f t="shared" si="2"/>
        <v>2015.91</v>
      </c>
      <c r="CG32" s="6">
        <f t="shared" si="4"/>
        <v>2015.9100000000005</v>
      </c>
      <c r="CH32" s="6" t="b">
        <f t="shared" si="3"/>
        <v>1</v>
      </c>
      <c r="CI32" s="6">
        <v>2015.91</v>
      </c>
      <c r="CJ32" s="130"/>
      <c r="CK32" s="131"/>
      <c r="CL32" s="132"/>
    </row>
    <row r="33" spans="1:90" ht="47.25" customHeight="1" thickBot="1">
      <c r="A33" s="15" t="s">
        <v>119</v>
      </c>
      <c r="B33" s="52" t="s">
        <v>122</v>
      </c>
      <c r="C33" s="62">
        <f>C31/C32*100</f>
        <v>38850.774866152264</v>
      </c>
      <c r="D33" s="62">
        <f>D31/D32*100</f>
        <v>41185.179566194602</v>
      </c>
      <c r="E33" s="62">
        <f>E31/E32*100</f>
        <v>41341.778996058376</v>
      </c>
      <c r="F33" s="62">
        <f>F31/F32*100</f>
        <v>38445.380826679553</v>
      </c>
      <c r="G33" s="62">
        <f>G31/G32*100</f>
        <v>33575.596691852108</v>
      </c>
      <c r="H33" s="62">
        <f t="shared" ref="H33:BS33" si="21">H31/H32*100</f>
        <v>32471.862357633334</v>
      </c>
      <c r="I33" s="62">
        <f t="shared" si="21"/>
        <v>35076.629412469687</v>
      </c>
      <c r="J33" s="62">
        <f t="shared" si="21"/>
        <v>46716.054077215325</v>
      </c>
      <c r="K33" s="62">
        <f t="shared" si="21"/>
        <v>59299.657230288009</v>
      </c>
      <c r="L33" s="62">
        <f t="shared" si="21"/>
        <v>42949.942164798915</v>
      </c>
      <c r="M33" s="62">
        <f t="shared" si="21"/>
        <v>46419.305572976235</v>
      </c>
      <c r="N33" s="62">
        <f t="shared" si="21"/>
        <v>45464.59623354159</v>
      </c>
      <c r="O33" s="62">
        <f t="shared" si="21"/>
        <v>248919.07325837688</v>
      </c>
      <c r="P33" s="62">
        <f t="shared" si="21"/>
        <v>40793.099575823937</v>
      </c>
      <c r="Q33" s="62">
        <f t="shared" si="21"/>
        <v>36064.310577909484</v>
      </c>
      <c r="R33" s="62">
        <f t="shared" si="21"/>
        <v>33910.933753077079</v>
      </c>
      <c r="S33" s="62">
        <f t="shared" si="21"/>
        <v>35796.672217555562</v>
      </c>
      <c r="T33" s="62">
        <f t="shared" si="21"/>
        <v>47558.981231615391</v>
      </c>
      <c r="U33" s="62">
        <f t="shared" si="21"/>
        <v>26588.747015618465</v>
      </c>
      <c r="V33" s="62">
        <f t="shared" si="21"/>
        <v>30767.832873716499</v>
      </c>
      <c r="W33" s="62">
        <f t="shared" si="21"/>
        <v>37106.92701391712</v>
      </c>
      <c r="X33" s="62">
        <f t="shared" si="21"/>
        <v>24643.933396321379</v>
      </c>
      <c r="Y33" s="62">
        <f t="shared" si="21"/>
        <v>27465.054628424798</v>
      </c>
      <c r="Z33" s="62">
        <f t="shared" si="21"/>
        <v>41964.340172460848</v>
      </c>
      <c r="AA33" s="62">
        <f t="shared" si="21"/>
        <v>37624.523651606287</v>
      </c>
      <c r="AB33" s="62">
        <f t="shared" si="21"/>
        <v>30740.97401006865</v>
      </c>
      <c r="AC33" s="62">
        <f t="shared" si="21"/>
        <v>23808.109542718965</v>
      </c>
      <c r="AD33" s="62">
        <f t="shared" si="21"/>
        <v>20826.344007951797</v>
      </c>
      <c r="AE33" s="62">
        <f t="shared" si="21"/>
        <v>30275.030644121933</v>
      </c>
      <c r="AF33" s="62">
        <f t="shared" si="21"/>
        <v>26191.633679089726</v>
      </c>
      <c r="AG33" s="63">
        <f t="shared" si="21"/>
        <v>42119.780882565086</v>
      </c>
      <c r="AH33" s="62">
        <f t="shared" si="21"/>
        <v>31059.79478831603</v>
      </c>
      <c r="AI33" s="62">
        <f t="shared" si="21"/>
        <v>25181.644681625396</v>
      </c>
      <c r="AJ33" s="62">
        <f t="shared" si="21"/>
        <v>21606.878321242843</v>
      </c>
      <c r="AK33" s="62">
        <f t="shared" si="21"/>
        <v>25691.931320446543</v>
      </c>
      <c r="AL33" s="62">
        <f t="shared" si="21"/>
        <v>54681.797875024437</v>
      </c>
      <c r="AM33" s="62">
        <f t="shared" si="21"/>
        <v>19943.473241229043</v>
      </c>
      <c r="AN33" s="62">
        <f t="shared" si="21"/>
        <v>26816.70650229579</v>
      </c>
      <c r="AO33" s="62">
        <f t="shared" si="21"/>
        <v>42103.922058884142</v>
      </c>
      <c r="AP33" s="62">
        <f t="shared" si="21"/>
        <v>25798.444015704928</v>
      </c>
      <c r="AQ33" s="62">
        <f t="shared" si="21"/>
        <v>22676.682103812404</v>
      </c>
      <c r="AR33" s="63">
        <f t="shared" si="21"/>
        <v>30942.651254350614</v>
      </c>
      <c r="AS33" s="62">
        <f t="shared" si="21"/>
        <v>34068.145619444978</v>
      </c>
      <c r="AT33" s="62">
        <f t="shared" si="21"/>
        <v>38433.294188567867</v>
      </c>
      <c r="AU33" s="62">
        <f t="shared" si="21"/>
        <v>32555.255951919746</v>
      </c>
      <c r="AV33" s="62">
        <f t="shared" si="21"/>
        <v>31901.033853406072</v>
      </c>
      <c r="AW33" s="62">
        <f t="shared" si="21"/>
        <v>40439.194982266468</v>
      </c>
      <c r="AX33" s="62">
        <f t="shared" si="21"/>
        <v>24073.051633588802</v>
      </c>
      <c r="AY33" s="62">
        <f t="shared" si="21"/>
        <v>41485.564022796163</v>
      </c>
      <c r="AZ33" s="63">
        <f t="shared" si="21"/>
        <v>34015.660668508615</v>
      </c>
      <c r="BA33" s="62">
        <f t="shared" si="21"/>
        <v>15523.803229921406</v>
      </c>
      <c r="BB33" s="62">
        <f t="shared" si="21"/>
        <v>25448.549758580466</v>
      </c>
      <c r="BC33" s="62">
        <f t="shared" si="21"/>
        <v>35788.158008205974</v>
      </c>
      <c r="BD33" s="62">
        <f t="shared" si="21"/>
        <v>24799.854052555376</v>
      </c>
      <c r="BE33" s="62">
        <f t="shared" si="21"/>
        <v>19601.46334873854</v>
      </c>
      <c r="BF33" s="62">
        <f t="shared" si="21"/>
        <v>28706.739394185326</v>
      </c>
      <c r="BG33" s="62">
        <f t="shared" si="21"/>
        <v>24634.614748468641</v>
      </c>
      <c r="BH33" s="62">
        <f t="shared" si="21"/>
        <v>16993.171507170406</v>
      </c>
      <c r="BI33" s="62">
        <f t="shared" si="21"/>
        <v>18143.367512311819</v>
      </c>
      <c r="BJ33" s="62">
        <f t="shared" si="21"/>
        <v>21262.264800034696</v>
      </c>
      <c r="BK33" s="62">
        <f t="shared" si="21"/>
        <v>23061.035383415008</v>
      </c>
      <c r="BL33" s="62">
        <f t="shared" si="21"/>
        <v>17577.920449574121</v>
      </c>
      <c r="BM33" s="62">
        <f t="shared" si="21"/>
        <v>23646.539560535271</v>
      </c>
      <c r="BN33" s="62">
        <f t="shared" si="21"/>
        <v>17158.713669637982</v>
      </c>
      <c r="BO33" s="62">
        <f t="shared" si="21"/>
        <v>22462.690201400455</v>
      </c>
      <c r="BP33" s="62">
        <f t="shared" si="21"/>
        <v>20949.830945797603</v>
      </c>
      <c r="BQ33" s="62">
        <f t="shared" si="21"/>
        <v>20893.481157616116</v>
      </c>
      <c r="BR33" s="62">
        <f t="shared" si="21"/>
        <v>18812.075707730197</v>
      </c>
      <c r="BS33" s="62">
        <f t="shared" si="21"/>
        <v>18546.141160740768</v>
      </c>
      <c r="BT33" s="62">
        <f t="shared" ref="BT33:CG33" si="22">BT31/BT32*100</f>
        <v>24470.273622830835</v>
      </c>
      <c r="BU33" s="62">
        <f t="shared" si="22"/>
        <v>20270.917415952543</v>
      </c>
      <c r="BV33" s="62">
        <f t="shared" si="22"/>
        <v>19351.938445328145</v>
      </c>
      <c r="BW33" s="62">
        <f t="shared" si="22"/>
        <v>19311.235673444149</v>
      </c>
      <c r="BX33" s="62">
        <f t="shared" si="22"/>
        <v>21901.255482383538</v>
      </c>
      <c r="BY33" s="62">
        <f t="shared" si="22"/>
        <v>27807.647037433748</v>
      </c>
      <c r="BZ33" s="62">
        <f t="shared" si="22"/>
        <v>21664.920486924686</v>
      </c>
      <c r="CA33" s="62">
        <f t="shared" si="22"/>
        <v>25065.52621004996</v>
      </c>
      <c r="CB33" s="62">
        <f t="shared" si="22"/>
        <v>42360.310114271451</v>
      </c>
      <c r="CC33" s="63">
        <f t="shared" si="22"/>
        <v>22808.941370021887</v>
      </c>
      <c r="CD33" s="64">
        <f t="shared" si="22"/>
        <v>32001.907982001954</v>
      </c>
      <c r="CE33" s="106"/>
      <c r="CF33" s="9">
        <f t="shared" si="22"/>
        <v>32001.907982022352</v>
      </c>
      <c r="CG33" s="10">
        <f t="shared" si="22"/>
        <v>32001.908044825977</v>
      </c>
      <c r="CH33" s="10" t="b">
        <f t="shared" si="3"/>
        <v>0</v>
      </c>
      <c r="CI33" s="10">
        <v>32002</v>
      </c>
      <c r="CJ33" s="130"/>
      <c r="CK33" s="131"/>
      <c r="CL33" s="132"/>
    </row>
    <row r="34" spans="1:90" ht="32.25" customHeight="1" thickBot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42"/>
      <c r="CH34" s="13"/>
      <c r="CI34" s="13"/>
      <c r="CJ34" s="133"/>
      <c r="CK34" s="134"/>
      <c r="CL34" s="135"/>
    </row>
  </sheetData>
  <mergeCells count="98">
    <mergeCell ref="BQ2:BQ4"/>
    <mergeCell ref="BO2:BO4"/>
    <mergeCell ref="A34:CG34"/>
    <mergeCell ref="CI2:CI4"/>
    <mergeCell ref="CB2:CB4"/>
    <mergeCell ref="CC2:CC4"/>
    <mergeCell ref="CD2:CD4"/>
    <mergeCell ref="CF2:CF4"/>
    <mergeCell ref="CG2:CG4"/>
    <mergeCell ref="CH2:CH4"/>
    <mergeCell ref="BV2:BV4"/>
    <mergeCell ref="BW2:BW4"/>
    <mergeCell ref="BX2:BX4"/>
    <mergeCell ref="BY2:BY4"/>
    <mergeCell ref="BZ2:BZ4"/>
    <mergeCell ref="CA2:CA4"/>
    <mergeCell ref="BP2:BP4"/>
    <mergeCell ref="BJ2:BJ4"/>
    <mergeCell ref="BK2:BK4"/>
    <mergeCell ref="BL2:BL4"/>
    <mergeCell ref="BM2:BM4"/>
    <mergeCell ref="BN2:BN4"/>
    <mergeCell ref="AR2:AR4"/>
    <mergeCell ref="BI2:BI4"/>
    <mergeCell ref="AX2:AX4"/>
    <mergeCell ref="AY2:AY4"/>
    <mergeCell ref="AZ2:AZ4"/>
    <mergeCell ref="BA2:BA4"/>
    <mergeCell ref="BB2:BB4"/>
    <mergeCell ref="BC2:BC4"/>
    <mergeCell ref="BD2:BD4"/>
    <mergeCell ref="BE2:BE4"/>
    <mergeCell ref="BF2:BF4"/>
    <mergeCell ref="BG2:BG4"/>
    <mergeCell ref="BH2:BH4"/>
    <mergeCell ref="AM2:AM4"/>
    <mergeCell ref="AN2:AN4"/>
    <mergeCell ref="AO2:AO4"/>
    <mergeCell ref="AP2:AP4"/>
    <mergeCell ref="AQ2:AQ4"/>
    <mergeCell ref="AH2:AH4"/>
    <mergeCell ref="AI2:AI4"/>
    <mergeCell ref="AJ2:AJ4"/>
    <mergeCell ref="AK2:AK4"/>
    <mergeCell ref="AL2:AL4"/>
    <mergeCell ref="AB2:AB4"/>
    <mergeCell ref="AC2:AC4"/>
    <mergeCell ref="AD2:AD4"/>
    <mergeCell ref="AE2:AE4"/>
    <mergeCell ref="AF2:AF4"/>
    <mergeCell ref="CJ1:CL34"/>
    <mergeCell ref="AS1:AZ1"/>
    <mergeCell ref="BA1:BK1"/>
    <mergeCell ref="BL1:BU1"/>
    <mergeCell ref="BV1:CD1"/>
    <mergeCell ref="CE1:CE33"/>
    <mergeCell ref="CF1:CI1"/>
    <mergeCell ref="AT2:AT4"/>
    <mergeCell ref="AU2:AU4"/>
    <mergeCell ref="AV2:AV4"/>
    <mergeCell ref="AW2:AW4"/>
    <mergeCell ref="AS2:AS4"/>
    <mergeCell ref="BR2:BR4"/>
    <mergeCell ref="BS2:BS4"/>
    <mergeCell ref="BT2:BT4"/>
    <mergeCell ref="BU2:BU4"/>
    <mergeCell ref="A1:A4"/>
    <mergeCell ref="B1:B4"/>
    <mergeCell ref="C1:M1"/>
    <mergeCell ref="N1:W1"/>
    <mergeCell ref="X1:AG1"/>
    <mergeCell ref="U2:U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P2:P4"/>
    <mergeCell ref="AH1:AR1"/>
    <mergeCell ref="L2:L4"/>
    <mergeCell ref="M2:M4"/>
    <mergeCell ref="N2:N4"/>
    <mergeCell ref="O2:O4"/>
    <mergeCell ref="Q2:Q4"/>
    <mergeCell ref="R2:R4"/>
    <mergeCell ref="S2:S4"/>
    <mergeCell ref="T2:T4"/>
    <mergeCell ref="AG2:AG4"/>
    <mergeCell ref="V2:V4"/>
    <mergeCell ref="W2:W4"/>
    <mergeCell ref="X2:X4"/>
    <mergeCell ref="Y2:Y4"/>
    <mergeCell ref="Z2:Z4"/>
    <mergeCell ref="AA2:AA4"/>
  </mergeCells>
  <conditionalFormatting sqref="CH1:CH1048576">
    <cfRule type="containsText" dxfId="1" priority="1" operator="containsText" text="TRUE">
      <formula>NOT(ISERROR(SEARCH("TRUE",CH1)))</formula>
    </cfRule>
  </conditionalFormatting>
  <printOptions horizontalCentered="1" verticalCentered="1"/>
  <pageMargins left="0" right="0" top="0.25" bottom="0.25" header="0" footer="0"/>
  <pageSetup paperSize="9" scale="50" orientation="landscape" r:id="rId1"/>
  <colBreaks count="7" manualBreakCount="7">
    <brk id="13" max="32" man="1"/>
    <brk id="23" max="32" man="1"/>
    <brk id="33" max="32" man="1"/>
    <brk id="44" max="32" man="1"/>
    <brk id="52" max="32" man="1"/>
    <brk id="63" max="32" man="1"/>
    <brk id="73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CL32"/>
  <sheetViews>
    <sheetView showGridLines="0" zoomScale="70" zoomScaleNormal="70" zoomScaleSheetLayoutView="55" workbookViewId="0">
      <selection activeCell="B24" sqref="B24"/>
    </sheetView>
  </sheetViews>
  <sheetFormatPr defaultColWidth="0" defaultRowHeight="18" zeroHeight="1"/>
  <cols>
    <col min="1" max="1" width="13.28515625" style="4" customWidth="1"/>
    <col min="2" max="2" width="51" style="4" customWidth="1"/>
    <col min="3" max="3" width="19.140625" style="4" customWidth="1"/>
    <col min="4" max="4" width="19.28515625" style="4" bestFit="1" customWidth="1"/>
    <col min="5" max="6" width="15.42578125" style="4" bestFit="1" customWidth="1"/>
    <col min="7" max="7" width="15.85546875" style="4" bestFit="1" customWidth="1"/>
    <col min="8" max="13" width="15.42578125" style="4" bestFit="1" customWidth="1"/>
    <col min="14" max="14" width="15.7109375" style="4" customWidth="1"/>
    <col min="15" max="15" width="21" style="4" customWidth="1"/>
    <col min="16" max="25" width="15.42578125" style="4" bestFit="1" customWidth="1"/>
    <col min="26" max="26" width="17.5703125" style="4" bestFit="1" customWidth="1"/>
    <col min="27" max="27" width="15.42578125" style="4" bestFit="1" customWidth="1"/>
    <col min="28" max="28" width="18.5703125" style="4" bestFit="1" customWidth="1"/>
    <col min="29" max="29" width="18.42578125" style="4" bestFit="1" customWidth="1"/>
    <col min="30" max="32" width="15.42578125" style="4" bestFit="1" customWidth="1"/>
    <col min="33" max="33" width="19.7109375" style="4" bestFit="1" customWidth="1"/>
    <col min="34" max="36" width="15.42578125" style="4" bestFit="1" customWidth="1"/>
    <col min="37" max="37" width="14" style="4" customWidth="1"/>
    <col min="38" max="38" width="15.5703125" style="4" bestFit="1" customWidth="1"/>
    <col min="39" max="39" width="15.85546875" style="4" customWidth="1"/>
    <col min="40" max="40" width="13" style="4" customWidth="1"/>
    <col min="41" max="41" width="13.5703125" style="4" customWidth="1"/>
    <col min="42" max="43" width="15.42578125" style="4" bestFit="1" customWidth="1"/>
    <col min="44" max="44" width="15.140625" style="4" customWidth="1"/>
    <col min="45" max="49" width="15.42578125" style="4" bestFit="1" customWidth="1"/>
    <col min="50" max="50" width="13.42578125" style="4" customWidth="1"/>
    <col min="51" max="51" width="15.42578125" style="4" customWidth="1"/>
    <col min="52" max="52" width="15.28515625" style="4" customWidth="1"/>
    <col min="53" max="53" width="15.85546875" style="4" customWidth="1"/>
    <col min="54" max="56" width="15.42578125" style="4" bestFit="1" customWidth="1"/>
    <col min="57" max="57" width="16.5703125" style="4" customWidth="1"/>
    <col min="58" max="60" width="15.42578125" style="4" bestFit="1" customWidth="1"/>
    <col min="61" max="61" width="13.42578125" style="4" bestFit="1" customWidth="1"/>
    <col min="62" max="63" width="15.42578125" style="4" bestFit="1" customWidth="1"/>
    <col min="64" max="64" width="15.5703125" style="4" customWidth="1"/>
    <col min="65" max="65" width="15.42578125" style="4" bestFit="1" customWidth="1"/>
    <col min="66" max="66" width="14.85546875" style="4" customWidth="1"/>
    <col min="67" max="67" width="19.42578125" style="4" customWidth="1"/>
    <col min="68" max="68" width="17.28515625" style="4" bestFit="1" customWidth="1"/>
    <col min="69" max="69" width="16.140625" style="4" customWidth="1"/>
    <col min="70" max="77" width="15.42578125" style="4" bestFit="1" customWidth="1"/>
    <col min="78" max="78" width="15.28515625" style="4" bestFit="1" customWidth="1"/>
    <col min="79" max="80" width="15.42578125" style="4" bestFit="1" customWidth="1"/>
    <col min="81" max="81" width="17.140625" style="4" customWidth="1"/>
    <col min="82" max="82" width="18.7109375" style="4" customWidth="1"/>
    <col min="83" max="83" width="4" style="4" customWidth="1"/>
    <col min="84" max="84" width="25.85546875" style="4" bestFit="1" customWidth="1"/>
    <col min="85" max="85" width="27.140625" style="4" bestFit="1" customWidth="1"/>
    <col min="86" max="86" width="21.85546875" style="4" bestFit="1" customWidth="1"/>
    <col min="87" max="87" width="19.85546875" style="4" bestFit="1" customWidth="1"/>
    <col min="88" max="88" width="3.7109375" style="3" customWidth="1"/>
    <col min="89" max="89" width="3.140625" style="3" customWidth="1"/>
    <col min="90" max="90" width="3.7109375" style="3" customWidth="1"/>
    <col min="91" max="16384" width="20.7109375" style="3" hidden="1"/>
  </cols>
  <sheetData>
    <row r="1" spans="1:90" s="1" customFormat="1" ht="92.25" customHeight="1" thickBot="1">
      <c r="A1" s="121" t="s">
        <v>0</v>
      </c>
      <c r="B1" s="124" t="s">
        <v>1</v>
      </c>
      <c r="C1" s="109" t="s">
        <v>133</v>
      </c>
      <c r="D1" s="110"/>
      <c r="E1" s="110"/>
      <c r="F1" s="110"/>
      <c r="G1" s="110"/>
      <c r="H1" s="110"/>
      <c r="I1" s="110"/>
      <c r="J1" s="110"/>
      <c r="K1" s="110"/>
      <c r="L1" s="110"/>
      <c r="M1" s="111"/>
      <c r="N1" s="109" t="s">
        <v>134</v>
      </c>
      <c r="O1" s="110"/>
      <c r="P1" s="110"/>
      <c r="Q1" s="110"/>
      <c r="R1" s="110"/>
      <c r="S1" s="110"/>
      <c r="T1" s="110"/>
      <c r="U1" s="110"/>
      <c r="V1" s="110"/>
      <c r="W1" s="111"/>
      <c r="X1" s="109" t="s">
        <v>135</v>
      </c>
      <c r="Y1" s="110"/>
      <c r="Z1" s="110"/>
      <c r="AA1" s="110"/>
      <c r="AB1" s="110"/>
      <c r="AC1" s="110"/>
      <c r="AD1" s="110"/>
      <c r="AE1" s="110"/>
      <c r="AF1" s="110"/>
      <c r="AG1" s="111"/>
      <c r="AH1" s="109" t="s">
        <v>136</v>
      </c>
      <c r="AI1" s="110"/>
      <c r="AJ1" s="110"/>
      <c r="AK1" s="110"/>
      <c r="AL1" s="110"/>
      <c r="AM1" s="110"/>
      <c r="AN1" s="110"/>
      <c r="AO1" s="110"/>
      <c r="AP1" s="110"/>
      <c r="AQ1" s="110"/>
      <c r="AR1" s="111"/>
      <c r="AS1" s="109" t="s">
        <v>137</v>
      </c>
      <c r="AT1" s="110"/>
      <c r="AU1" s="110"/>
      <c r="AV1" s="110"/>
      <c r="AW1" s="110"/>
      <c r="AX1" s="110"/>
      <c r="AY1" s="110"/>
      <c r="AZ1" s="111"/>
      <c r="BA1" s="109" t="s">
        <v>138</v>
      </c>
      <c r="BB1" s="110"/>
      <c r="BC1" s="110"/>
      <c r="BD1" s="110"/>
      <c r="BE1" s="110"/>
      <c r="BF1" s="110"/>
      <c r="BG1" s="110"/>
      <c r="BH1" s="110"/>
      <c r="BI1" s="110"/>
      <c r="BJ1" s="110"/>
      <c r="BK1" s="111"/>
      <c r="BL1" s="109" t="s">
        <v>139</v>
      </c>
      <c r="BM1" s="110"/>
      <c r="BN1" s="110"/>
      <c r="BO1" s="110"/>
      <c r="BP1" s="110"/>
      <c r="BQ1" s="110"/>
      <c r="BR1" s="110"/>
      <c r="BS1" s="110"/>
      <c r="BT1" s="110"/>
      <c r="BU1" s="111"/>
      <c r="BV1" s="109" t="s">
        <v>140</v>
      </c>
      <c r="BW1" s="110"/>
      <c r="BX1" s="110"/>
      <c r="BY1" s="110"/>
      <c r="BZ1" s="110"/>
      <c r="CA1" s="110"/>
      <c r="CB1" s="110"/>
      <c r="CC1" s="110"/>
      <c r="CD1" s="111"/>
      <c r="CE1" s="104"/>
      <c r="CF1" s="136" t="s">
        <v>110</v>
      </c>
      <c r="CG1" s="137"/>
      <c r="CH1" s="137"/>
      <c r="CI1" s="138"/>
      <c r="CJ1" s="127"/>
      <c r="CK1" s="128"/>
      <c r="CL1" s="129"/>
    </row>
    <row r="2" spans="1:90" s="2" customFormat="1" ht="18" customHeight="1">
      <c r="A2" s="122"/>
      <c r="B2" s="125"/>
      <c r="C2" s="112" t="s">
        <v>2</v>
      </c>
      <c r="D2" s="115" t="s">
        <v>107</v>
      </c>
      <c r="E2" s="112" t="s">
        <v>3</v>
      </c>
      <c r="F2" s="112" t="s">
        <v>4</v>
      </c>
      <c r="G2" s="112" t="s">
        <v>5</v>
      </c>
      <c r="H2" s="112" t="s">
        <v>6</v>
      </c>
      <c r="I2" s="112" t="s">
        <v>7</v>
      </c>
      <c r="J2" s="112" t="s">
        <v>8</v>
      </c>
      <c r="K2" s="112" t="s">
        <v>9</v>
      </c>
      <c r="L2" s="112" t="s">
        <v>10</v>
      </c>
      <c r="M2" s="112" t="s">
        <v>11</v>
      </c>
      <c r="N2" s="112" t="s">
        <v>12</v>
      </c>
      <c r="O2" s="115" t="s">
        <v>13</v>
      </c>
      <c r="P2" s="115" t="s">
        <v>14</v>
      </c>
      <c r="Q2" s="112" t="s">
        <v>15</v>
      </c>
      <c r="R2" s="112" t="s">
        <v>16</v>
      </c>
      <c r="S2" s="112" t="s">
        <v>17</v>
      </c>
      <c r="T2" s="112" t="s">
        <v>18</v>
      </c>
      <c r="U2" s="112" t="s">
        <v>19</v>
      </c>
      <c r="V2" s="112" t="s">
        <v>20</v>
      </c>
      <c r="W2" s="112" t="s">
        <v>21</v>
      </c>
      <c r="X2" s="112" t="s">
        <v>22</v>
      </c>
      <c r="Y2" s="112" t="s">
        <v>23</v>
      </c>
      <c r="Z2" s="112" t="s">
        <v>24</v>
      </c>
      <c r="AA2" s="112" t="s">
        <v>25</v>
      </c>
      <c r="AB2" s="112" t="s">
        <v>26</v>
      </c>
      <c r="AC2" s="112" t="s">
        <v>27</v>
      </c>
      <c r="AD2" s="112" t="s">
        <v>28</v>
      </c>
      <c r="AE2" s="112" t="s">
        <v>29</v>
      </c>
      <c r="AF2" s="112" t="s">
        <v>30</v>
      </c>
      <c r="AG2" s="118" t="s">
        <v>31</v>
      </c>
      <c r="AH2" s="112" t="s">
        <v>32</v>
      </c>
      <c r="AI2" s="112" t="s">
        <v>33</v>
      </c>
      <c r="AJ2" s="112" t="s">
        <v>34</v>
      </c>
      <c r="AK2" s="112" t="s">
        <v>35</v>
      </c>
      <c r="AL2" s="112" t="s">
        <v>36</v>
      </c>
      <c r="AM2" s="112" t="s">
        <v>37</v>
      </c>
      <c r="AN2" s="139" t="s">
        <v>38</v>
      </c>
      <c r="AO2" s="139" t="s">
        <v>39</v>
      </c>
      <c r="AP2" s="112" t="s">
        <v>40</v>
      </c>
      <c r="AQ2" s="112" t="s">
        <v>41</v>
      </c>
      <c r="AR2" s="118" t="s">
        <v>42</v>
      </c>
      <c r="AS2" s="112" t="s">
        <v>43</v>
      </c>
      <c r="AT2" s="112" t="s">
        <v>44</v>
      </c>
      <c r="AU2" s="112" t="s">
        <v>45</v>
      </c>
      <c r="AV2" s="112" t="s">
        <v>46</v>
      </c>
      <c r="AW2" s="112" t="s">
        <v>47</v>
      </c>
      <c r="AX2" s="112" t="s">
        <v>48</v>
      </c>
      <c r="AY2" s="112" t="s">
        <v>49</v>
      </c>
      <c r="AZ2" s="118" t="s">
        <v>50</v>
      </c>
      <c r="BA2" s="112" t="s">
        <v>51</v>
      </c>
      <c r="BB2" s="112" t="s">
        <v>52</v>
      </c>
      <c r="BC2" s="112" t="s">
        <v>53</v>
      </c>
      <c r="BD2" s="112" t="s">
        <v>54</v>
      </c>
      <c r="BE2" s="115" t="s">
        <v>55</v>
      </c>
      <c r="BF2" s="112" t="s">
        <v>56</v>
      </c>
      <c r="BG2" s="112" t="s">
        <v>57</v>
      </c>
      <c r="BH2" s="112" t="s">
        <v>58</v>
      </c>
      <c r="BI2" s="112" t="s">
        <v>59</v>
      </c>
      <c r="BJ2" s="112" t="s">
        <v>60</v>
      </c>
      <c r="BK2" s="112" t="s">
        <v>61</v>
      </c>
      <c r="BL2" s="115" t="s">
        <v>62</v>
      </c>
      <c r="BM2" s="112" t="s">
        <v>63</v>
      </c>
      <c r="BN2" s="115" t="s">
        <v>64</v>
      </c>
      <c r="BO2" s="112" t="s">
        <v>65</v>
      </c>
      <c r="BP2" s="112" t="s">
        <v>66</v>
      </c>
      <c r="BQ2" s="115" t="s">
        <v>67</v>
      </c>
      <c r="BR2" s="112" t="s">
        <v>68</v>
      </c>
      <c r="BS2" s="112" t="s">
        <v>69</v>
      </c>
      <c r="BT2" s="112" t="s">
        <v>70</v>
      </c>
      <c r="BU2" s="112" t="s">
        <v>71</v>
      </c>
      <c r="BV2" s="112" t="s">
        <v>72</v>
      </c>
      <c r="BW2" s="112" t="s">
        <v>73</v>
      </c>
      <c r="BX2" s="112" t="s">
        <v>74</v>
      </c>
      <c r="BY2" s="112" t="s">
        <v>75</v>
      </c>
      <c r="BZ2" s="112" t="s">
        <v>76</v>
      </c>
      <c r="CA2" s="112" t="s">
        <v>77</v>
      </c>
      <c r="CB2" s="112" t="s">
        <v>78</v>
      </c>
      <c r="CC2" s="146" t="s">
        <v>79</v>
      </c>
      <c r="CD2" s="149" t="s">
        <v>80</v>
      </c>
      <c r="CE2" s="105"/>
      <c r="CF2" s="143" t="s">
        <v>108</v>
      </c>
      <c r="CG2" s="143" t="s">
        <v>109</v>
      </c>
      <c r="CH2" s="152" t="s">
        <v>80</v>
      </c>
      <c r="CI2" s="143" t="s">
        <v>120</v>
      </c>
      <c r="CJ2" s="130"/>
      <c r="CK2" s="131"/>
      <c r="CL2" s="132"/>
    </row>
    <row r="3" spans="1:90" s="2" customFormat="1" ht="18" customHeight="1">
      <c r="A3" s="122"/>
      <c r="B3" s="125"/>
      <c r="C3" s="113"/>
      <c r="D3" s="116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6"/>
      <c r="P3" s="116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9"/>
      <c r="AH3" s="113"/>
      <c r="AI3" s="113"/>
      <c r="AJ3" s="113"/>
      <c r="AK3" s="113"/>
      <c r="AL3" s="113"/>
      <c r="AM3" s="113"/>
      <c r="AN3" s="140"/>
      <c r="AO3" s="140"/>
      <c r="AP3" s="113"/>
      <c r="AQ3" s="113"/>
      <c r="AR3" s="119"/>
      <c r="AS3" s="113"/>
      <c r="AT3" s="113"/>
      <c r="AU3" s="113"/>
      <c r="AV3" s="113"/>
      <c r="AW3" s="113"/>
      <c r="AX3" s="113"/>
      <c r="AY3" s="113"/>
      <c r="AZ3" s="119"/>
      <c r="BA3" s="113"/>
      <c r="BB3" s="113"/>
      <c r="BC3" s="113"/>
      <c r="BD3" s="113"/>
      <c r="BE3" s="116"/>
      <c r="BF3" s="113"/>
      <c r="BG3" s="113"/>
      <c r="BH3" s="113"/>
      <c r="BI3" s="113"/>
      <c r="BJ3" s="113"/>
      <c r="BK3" s="113"/>
      <c r="BL3" s="116"/>
      <c r="BM3" s="113"/>
      <c r="BN3" s="116"/>
      <c r="BO3" s="113"/>
      <c r="BP3" s="113"/>
      <c r="BQ3" s="116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47"/>
      <c r="CD3" s="150"/>
      <c r="CE3" s="105"/>
      <c r="CF3" s="144"/>
      <c r="CG3" s="144"/>
      <c r="CH3" s="153"/>
      <c r="CI3" s="144"/>
      <c r="CJ3" s="130"/>
      <c r="CK3" s="131"/>
      <c r="CL3" s="132"/>
    </row>
    <row r="4" spans="1:90" s="2" customFormat="1" ht="37.5" customHeight="1" thickBot="1">
      <c r="A4" s="123"/>
      <c r="B4" s="126"/>
      <c r="C4" s="114"/>
      <c r="D4" s="117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7"/>
      <c r="P4" s="117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20"/>
      <c r="AH4" s="114"/>
      <c r="AI4" s="114"/>
      <c r="AJ4" s="114"/>
      <c r="AK4" s="114"/>
      <c r="AL4" s="114"/>
      <c r="AM4" s="114"/>
      <c r="AN4" s="141"/>
      <c r="AO4" s="141"/>
      <c r="AP4" s="114"/>
      <c r="AQ4" s="114"/>
      <c r="AR4" s="120"/>
      <c r="AS4" s="114"/>
      <c r="AT4" s="114"/>
      <c r="AU4" s="114"/>
      <c r="AV4" s="114"/>
      <c r="AW4" s="114"/>
      <c r="AX4" s="114"/>
      <c r="AY4" s="114"/>
      <c r="AZ4" s="120"/>
      <c r="BA4" s="114"/>
      <c r="BB4" s="114"/>
      <c r="BC4" s="114"/>
      <c r="BD4" s="114"/>
      <c r="BE4" s="117"/>
      <c r="BF4" s="114"/>
      <c r="BG4" s="114"/>
      <c r="BH4" s="114"/>
      <c r="BI4" s="114"/>
      <c r="BJ4" s="114"/>
      <c r="BK4" s="114"/>
      <c r="BL4" s="117"/>
      <c r="BM4" s="114"/>
      <c r="BN4" s="117"/>
      <c r="BO4" s="114"/>
      <c r="BP4" s="114"/>
      <c r="BQ4" s="117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48"/>
      <c r="CD4" s="151"/>
      <c r="CE4" s="105"/>
      <c r="CF4" s="145"/>
      <c r="CG4" s="145"/>
      <c r="CH4" s="154"/>
      <c r="CI4" s="145"/>
      <c r="CJ4" s="130"/>
      <c r="CK4" s="131"/>
      <c r="CL4" s="132"/>
    </row>
    <row r="5" spans="1:90" s="2" customFormat="1" ht="19.5" thickBo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15">
        <v>18</v>
      </c>
      <c r="S5" s="15">
        <v>19</v>
      </c>
      <c r="T5" s="15">
        <v>20</v>
      </c>
      <c r="U5" s="15">
        <v>21</v>
      </c>
      <c r="V5" s="15">
        <v>22</v>
      </c>
      <c r="W5" s="15">
        <v>23</v>
      </c>
      <c r="X5" s="15">
        <v>24</v>
      </c>
      <c r="Y5" s="15">
        <v>25</v>
      </c>
      <c r="Z5" s="15">
        <v>26</v>
      </c>
      <c r="AA5" s="15">
        <v>27</v>
      </c>
      <c r="AB5" s="15">
        <v>28</v>
      </c>
      <c r="AC5" s="15">
        <v>29</v>
      </c>
      <c r="AD5" s="15">
        <v>30</v>
      </c>
      <c r="AE5" s="15">
        <v>31</v>
      </c>
      <c r="AF5" s="15">
        <v>32</v>
      </c>
      <c r="AG5" s="16">
        <v>33</v>
      </c>
      <c r="AH5" s="15">
        <v>34</v>
      </c>
      <c r="AI5" s="15">
        <v>35</v>
      </c>
      <c r="AJ5" s="15">
        <v>36</v>
      </c>
      <c r="AK5" s="15">
        <v>37</v>
      </c>
      <c r="AL5" s="15">
        <v>38</v>
      </c>
      <c r="AM5" s="15">
        <v>39</v>
      </c>
      <c r="AN5" s="15">
        <v>40</v>
      </c>
      <c r="AO5" s="15">
        <v>41</v>
      </c>
      <c r="AP5" s="15">
        <v>42</v>
      </c>
      <c r="AQ5" s="15">
        <v>43</v>
      </c>
      <c r="AR5" s="16">
        <v>44</v>
      </c>
      <c r="AS5" s="15">
        <v>45</v>
      </c>
      <c r="AT5" s="15">
        <v>46</v>
      </c>
      <c r="AU5" s="15">
        <v>47</v>
      </c>
      <c r="AV5" s="15">
        <v>48</v>
      </c>
      <c r="AW5" s="15">
        <v>49</v>
      </c>
      <c r="AX5" s="15">
        <v>50</v>
      </c>
      <c r="AY5" s="15">
        <v>51</v>
      </c>
      <c r="AZ5" s="16">
        <v>52</v>
      </c>
      <c r="BA5" s="15">
        <v>53</v>
      </c>
      <c r="BB5" s="15">
        <v>54</v>
      </c>
      <c r="BC5" s="15">
        <v>55</v>
      </c>
      <c r="BD5" s="15">
        <v>56</v>
      </c>
      <c r="BE5" s="15">
        <v>57</v>
      </c>
      <c r="BF5" s="15">
        <v>58</v>
      </c>
      <c r="BG5" s="15">
        <v>59</v>
      </c>
      <c r="BH5" s="15">
        <v>60</v>
      </c>
      <c r="BI5" s="15">
        <v>61</v>
      </c>
      <c r="BJ5" s="15">
        <v>62</v>
      </c>
      <c r="BK5" s="15">
        <v>63</v>
      </c>
      <c r="BL5" s="15">
        <v>64</v>
      </c>
      <c r="BM5" s="15">
        <v>65</v>
      </c>
      <c r="BN5" s="15">
        <v>66</v>
      </c>
      <c r="BO5" s="15">
        <v>67</v>
      </c>
      <c r="BP5" s="15">
        <v>68</v>
      </c>
      <c r="BQ5" s="15">
        <v>69</v>
      </c>
      <c r="BR5" s="15">
        <v>70</v>
      </c>
      <c r="BS5" s="15">
        <v>71</v>
      </c>
      <c r="BT5" s="15">
        <v>72</v>
      </c>
      <c r="BU5" s="15">
        <v>73</v>
      </c>
      <c r="BV5" s="15">
        <v>74</v>
      </c>
      <c r="BW5" s="15">
        <v>75</v>
      </c>
      <c r="BX5" s="15">
        <v>76</v>
      </c>
      <c r="BY5" s="15">
        <v>77</v>
      </c>
      <c r="BZ5" s="15">
        <v>78</v>
      </c>
      <c r="CA5" s="15">
        <v>79</v>
      </c>
      <c r="CB5" s="15">
        <v>80</v>
      </c>
      <c r="CC5" s="16">
        <v>81</v>
      </c>
      <c r="CD5" s="17">
        <v>82</v>
      </c>
      <c r="CE5" s="105"/>
      <c r="CF5" s="5">
        <v>83</v>
      </c>
      <c r="CG5" s="5">
        <v>84</v>
      </c>
      <c r="CH5" s="14">
        <v>85</v>
      </c>
      <c r="CI5" s="5">
        <v>86</v>
      </c>
      <c r="CJ5" s="130"/>
      <c r="CK5" s="131"/>
      <c r="CL5" s="132"/>
    </row>
    <row r="6" spans="1:90" s="2" customFormat="1" ht="24.75" customHeight="1">
      <c r="A6" s="18">
        <v>1</v>
      </c>
      <c r="B6" s="18" t="s">
        <v>81</v>
      </c>
      <c r="C6" s="19">
        <f>SUM(C7:C10)</f>
        <v>5139.3411412691194</v>
      </c>
      <c r="D6" s="19">
        <f>SUM(D7:D10)</f>
        <v>4932.452158592705</v>
      </c>
      <c r="E6" s="19">
        <f>SUM(E7:E10)</f>
        <v>2213.6998278619499</v>
      </c>
      <c r="F6" s="19">
        <f>SUM(F7:F10)</f>
        <v>4681.5219687966373</v>
      </c>
      <c r="G6" s="19">
        <f>SUM(G7:G10)</f>
        <v>3454.0033714404158</v>
      </c>
      <c r="H6" s="19">
        <f t="shared" ref="H6:BS6" si="0">SUM(H7:H10)</f>
        <v>2384.2766672830094</v>
      </c>
      <c r="I6" s="19">
        <f t="shared" si="0"/>
        <v>2092.4371754033673</v>
      </c>
      <c r="J6" s="19">
        <f t="shared" si="0"/>
        <v>2691.3075222511434</v>
      </c>
      <c r="K6" s="19">
        <f t="shared" si="0"/>
        <v>5039.6362322856503</v>
      </c>
      <c r="L6" s="19">
        <f t="shared" si="0"/>
        <v>2536.5746309736633</v>
      </c>
      <c r="M6" s="19">
        <f t="shared" si="0"/>
        <v>2977.8628717641359</v>
      </c>
      <c r="N6" s="19">
        <f t="shared" si="0"/>
        <v>1158.4114208914616</v>
      </c>
      <c r="O6" s="19">
        <f t="shared" si="0"/>
        <v>1137.4495620365751</v>
      </c>
      <c r="P6" s="19">
        <f t="shared" si="0"/>
        <v>5733.7894989003053</v>
      </c>
      <c r="Q6" s="19">
        <f t="shared" si="0"/>
        <v>4580.7879027737708</v>
      </c>
      <c r="R6" s="19">
        <f t="shared" si="0"/>
        <v>2280.2499737488934</v>
      </c>
      <c r="S6" s="19">
        <f t="shared" si="0"/>
        <v>2967.2116006844562</v>
      </c>
      <c r="T6" s="19">
        <f t="shared" si="0"/>
        <v>3887.796135277149</v>
      </c>
      <c r="U6" s="19">
        <f t="shared" si="0"/>
        <v>2098.1955219600404</v>
      </c>
      <c r="V6" s="19">
        <f t="shared" si="0"/>
        <v>2396.9303142967178</v>
      </c>
      <c r="W6" s="19">
        <f t="shared" si="0"/>
        <v>2623.4381887949139</v>
      </c>
      <c r="X6" s="19">
        <f t="shared" si="0"/>
        <v>2000.9051007953008</v>
      </c>
      <c r="Y6" s="19">
        <f t="shared" si="0"/>
        <v>3340.5607266184484</v>
      </c>
      <c r="Z6" s="19">
        <f t="shared" si="0"/>
        <v>6959.9750038391412</v>
      </c>
      <c r="AA6" s="19">
        <f t="shared" si="0"/>
        <v>3377.268986222804</v>
      </c>
      <c r="AB6" s="19">
        <f t="shared" si="0"/>
        <v>3837.7133967408504</v>
      </c>
      <c r="AC6" s="19">
        <f t="shared" si="0"/>
        <v>1526.8479206058821</v>
      </c>
      <c r="AD6" s="19">
        <f t="shared" si="0"/>
        <v>1256.6435397026817</v>
      </c>
      <c r="AE6" s="19">
        <f t="shared" si="0"/>
        <v>1589.3599864000396</v>
      </c>
      <c r="AF6" s="19">
        <f t="shared" si="0"/>
        <v>1335.4648084515502</v>
      </c>
      <c r="AG6" s="20">
        <f t="shared" si="0"/>
        <v>92232.112154982373</v>
      </c>
      <c r="AH6" s="19">
        <f t="shared" si="0"/>
        <v>6219.5621731323317</v>
      </c>
      <c r="AI6" s="19">
        <f t="shared" si="0"/>
        <v>4110.3750055702812</v>
      </c>
      <c r="AJ6" s="19">
        <f t="shared" si="0"/>
        <v>3242.7819023960778</v>
      </c>
      <c r="AK6" s="19">
        <f t="shared" si="0"/>
        <v>2769.9947588079026</v>
      </c>
      <c r="AL6" s="19">
        <f t="shared" si="0"/>
        <v>2362.0096112836036</v>
      </c>
      <c r="AM6" s="19">
        <f t="shared" si="0"/>
        <v>1275.4027807397956</v>
      </c>
      <c r="AN6" s="19">
        <f t="shared" si="0"/>
        <v>1471.670996544939</v>
      </c>
      <c r="AO6" s="19">
        <f t="shared" si="0"/>
        <v>1532.1878696622225</v>
      </c>
      <c r="AP6" s="19">
        <f t="shared" si="0"/>
        <v>2060.4783104441335</v>
      </c>
      <c r="AQ6" s="19">
        <f t="shared" si="0"/>
        <v>2405.2533473406324</v>
      </c>
      <c r="AR6" s="20">
        <f t="shared" si="0"/>
        <v>27450.06964064006</v>
      </c>
      <c r="AS6" s="19">
        <f t="shared" si="0"/>
        <v>2227.5612595671437</v>
      </c>
      <c r="AT6" s="19">
        <f t="shared" si="0"/>
        <v>2168.0209927208789</v>
      </c>
      <c r="AU6" s="19">
        <f t="shared" si="0"/>
        <v>1874.8653500786579</v>
      </c>
      <c r="AV6" s="19">
        <f t="shared" si="0"/>
        <v>1223.1960636544984</v>
      </c>
      <c r="AW6" s="19">
        <f t="shared" si="0"/>
        <v>1553.4433009899722</v>
      </c>
      <c r="AX6" s="19">
        <f t="shared" si="0"/>
        <v>1584.165484313362</v>
      </c>
      <c r="AY6" s="19">
        <f t="shared" si="0"/>
        <v>2501.8142143587097</v>
      </c>
      <c r="AZ6" s="20">
        <f t="shared" si="0"/>
        <v>13133.066665683225</v>
      </c>
      <c r="BA6" s="19">
        <f t="shared" si="0"/>
        <v>1310.058302188462</v>
      </c>
      <c r="BB6" s="19">
        <f t="shared" si="0"/>
        <v>1283.1671315661249</v>
      </c>
      <c r="BC6" s="19">
        <f t="shared" si="0"/>
        <v>2472.6593645654698</v>
      </c>
      <c r="BD6" s="19">
        <f t="shared" si="0"/>
        <v>1935.5045840984772</v>
      </c>
      <c r="BE6" s="19">
        <f t="shared" si="0"/>
        <v>1580.2361052971567</v>
      </c>
      <c r="BF6" s="19">
        <f t="shared" si="0"/>
        <v>1672.3024796411285</v>
      </c>
      <c r="BG6" s="19">
        <f t="shared" si="0"/>
        <v>1796.9795353456545</v>
      </c>
      <c r="BH6" s="19">
        <f t="shared" si="0"/>
        <v>2372.7947152525662</v>
      </c>
      <c r="BI6" s="19">
        <f t="shared" si="0"/>
        <v>859.14601292105795</v>
      </c>
      <c r="BJ6" s="19">
        <f t="shared" si="0"/>
        <v>2010.2678070667405</v>
      </c>
      <c r="BK6" s="19">
        <f t="shared" si="0"/>
        <v>3250.4337165809252</v>
      </c>
      <c r="BL6" s="19">
        <f t="shared" si="0"/>
        <v>1686.7793228863595</v>
      </c>
      <c r="BM6" s="19">
        <f t="shared" si="0"/>
        <v>1838.2283345169301</v>
      </c>
      <c r="BN6" s="19">
        <f t="shared" si="0"/>
        <v>1202.7087827768084</v>
      </c>
      <c r="BO6" s="19">
        <f t="shared" si="0"/>
        <v>2187.3820697438473</v>
      </c>
      <c r="BP6" s="19">
        <f t="shared" si="0"/>
        <v>2013.4343393229753</v>
      </c>
      <c r="BQ6" s="19">
        <f t="shared" si="0"/>
        <v>2547.7355878845929</v>
      </c>
      <c r="BR6" s="19">
        <f t="shared" si="0"/>
        <v>1985.0059563667414</v>
      </c>
      <c r="BS6" s="19">
        <f t="shared" si="0"/>
        <v>2432.5181329906186</v>
      </c>
      <c r="BT6" s="19">
        <f t="shared" ref="BT6:CD6" si="1">SUM(BT7:BT10)</f>
        <v>1275.4068063811828</v>
      </c>
      <c r="BU6" s="19">
        <f t="shared" si="1"/>
        <v>2213.0040229285732</v>
      </c>
      <c r="BV6" s="19">
        <f t="shared" si="1"/>
        <v>2340.033860662757</v>
      </c>
      <c r="BW6" s="19">
        <f t="shared" si="1"/>
        <v>2046.7627129404859</v>
      </c>
      <c r="BX6" s="19">
        <f t="shared" si="1"/>
        <v>1383.5438269717624</v>
      </c>
      <c r="BY6" s="19">
        <f t="shared" si="1"/>
        <v>1336.2170467264086</v>
      </c>
      <c r="BZ6" s="19">
        <f t="shared" si="1"/>
        <v>624.81761598063565</v>
      </c>
      <c r="CA6" s="19">
        <f t="shared" si="1"/>
        <v>1400.5776767992588</v>
      </c>
      <c r="CB6" s="19">
        <f t="shared" si="1"/>
        <v>1370.4485729843275</v>
      </c>
      <c r="CC6" s="20">
        <f t="shared" si="1"/>
        <v>50427.801538995904</v>
      </c>
      <c r="CD6" s="21">
        <f t="shared" si="1"/>
        <v>183243.04999997557</v>
      </c>
      <c r="CE6" s="105"/>
      <c r="CF6" s="12">
        <f>CC6+AZ6+AR6+AG6</f>
        <v>183243.05000030156</v>
      </c>
      <c r="CG6" s="12">
        <f>SUM(C6:AF6,AH6:AQ6,AS6:AY6,BA6:CB6)</f>
        <v>183243.0510016559</v>
      </c>
      <c r="CH6" s="12" t="b">
        <f>CD6=CI6</f>
        <v>0</v>
      </c>
      <c r="CI6" s="12">
        <v>183243.05</v>
      </c>
      <c r="CJ6" s="130"/>
      <c r="CK6" s="131"/>
      <c r="CL6" s="132"/>
    </row>
    <row r="7" spans="1:90" ht="24.75" customHeight="1">
      <c r="A7" s="22">
        <v>1.1000000000000001</v>
      </c>
      <c r="B7" s="23" t="s">
        <v>82</v>
      </c>
      <c r="C7" s="24">
        <v>3382.1366432726709</v>
      </c>
      <c r="D7" s="24">
        <v>2956.5068458660203</v>
      </c>
      <c r="E7" s="24">
        <v>1331.5994907022657</v>
      </c>
      <c r="F7" s="24">
        <v>3628.8113844320515</v>
      </c>
      <c r="G7" s="24">
        <v>2405.4761041446136</v>
      </c>
      <c r="H7" s="24">
        <v>1659.0645308560386</v>
      </c>
      <c r="I7" s="24">
        <v>1549.1689971415231</v>
      </c>
      <c r="J7" s="24">
        <v>1805.5306191674838</v>
      </c>
      <c r="K7" s="24">
        <v>2565.3553536534259</v>
      </c>
      <c r="L7" s="24">
        <v>1402.1174795503582</v>
      </c>
      <c r="M7" s="24">
        <v>1522.6696375826705</v>
      </c>
      <c r="N7" s="24">
        <v>590.50393509781975</v>
      </c>
      <c r="O7" s="24">
        <v>408.40878363749425</v>
      </c>
      <c r="P7" s="24">
        <v>2794.5058995075774</v>
      </c>
      <c r="Q7" s="24">
        <v>2266.2680371756724</v>
      </c>
      <c r="R7" s="24">
        <v>1395.2647482640543</v>
      </c>
      <c r="S7" s="24">
        <v>1454.4557297463239</v>
      </c>
      <c r="T7" s="24">
        <v>2123.8705059417389</v>
      </c>
      <c r="U7" s="24">
        <v>1293.6363103634183</v>
      </c>
      <c r="V7" s="24">
        <v>1632.3828219423847</v>
      </c>
      <c r="W7" s="24">
        <v>1751.4045146148994</v>
      </c>
      <c r="X7" s="24">
        <v>1393.3805831660334</v>
      </c>
      <c r="Y7" s="24">
        <v>2595.8434018602775</v>
      </c>
      <c r="Z7" s="24">
        <v>5708.9323997859901</v>
      </c>
      <c r="AA7" s="24">
        <v>2296.4260774210125</v>
      </c>
      <c r="AB7" s="24">
        <v>2776.185651842673</v>
      </c>
      <c r="AC7" s="24">
        <v>1214.0637895826439</v>
      </c>
      <c r="AD7" s="24">
        <v>955.33480796342428</v>
      </c>
      <c r="AE7" s="24">
        <v>1093.5138546974574</v>
      </c>
      <c r="AF7" s="24">
        <v>1013.6394804108533</v>
      </c>
      <c r="AG7" s="25">
        <v>58966.458426663623</v>
      </c>
      <c r="AH7" s="24">
        <v>4857.0937085619044</v>
      </c>
      <c r="AI7" s="24">
        <v>3445.6515231932704</v>
      </c>
      <c r="AJ7" s="24">
        <v>2619.8873820520712</v>
      </c>
      <c r="AK7" s="24">
        <v>2144.5866664958694</v>
      </c>
      <c r="AL7" s="24">
        <v>1566.1540502111011</v>
      </c>
      <c r="AM7" s="24">
        <v>909.68753456690854</v>
      </c>
      <c r="AN7" s="24">
        <v>1223.0589869115852</v>
      </c>
      <c r="AO7" s="24">
        <v>979.40715353955591</v>
      </c>
      <c r="AP7" s="24">
        <v>1562.5487772763297</v>
      </c>
      <c r="AQ7" s="24">
        <v>1758.8122351235618</v>
      </c>
      <c r="AR7" s="25">
        <v>21066.888017932153</v>
      </c>
      <c r="AS7" s="24">
        <v>1901.3930994656007</v>
      </c>
      <c r="AT7" s="24">
        <v>1844.7684568071809</v>
      </c>
      <c r="AU7" s="24">
        <v>1621.4913631661291</v>
      </c>
      <c r="AV7" s="24">
        <v>991.8557357431207</v>
      </c>
      <c r="AW7" s="24">
        <v>1066.2080853916052</v>
      </c>
      <c r="AX7" s="24">
        <v>1061.8205123387525</v>
      </c>
      <c r="AY7" s="24">
        <v>2222.4764840142129</v>
      </c>
      <c r="AZ7" s="25">
        <v>10710.013736926603</v>
      </c>
      <c r="BA7" s="24">
        <v>821.59321200306567</v>
      </c>
      <c r="BB7" s="24">
        <v>1088.1510151400898</v>
      </c>
      <c r="BC7" s="24">
        <v>1430.5847357964742</v>
      </c>
      <c r="BD7" s="24">
        <v>1303.9340858467806</v>
      </c>
      <c r="BE7" s="24">
        <v>1233.6553103963156</v>
      </c>
      <c r="BF7" s="24">
        <v>1039.2904916827601</v>
      </c>
      <c r="BG7" s="24">
        <v>1364.3340763382894</v>
      </c>
      <c r="BH7" s="24">
        <v>1411.8015687039713</v>
      </c>
      <c r="BI7" s="24">
        <v>558.03071354862254</v>
      </c>
      <c r="BJ7" s="24">
        <v>1501.3797720095708</v>
      </c>
      <c r="BK7" s="24">
        <v>2158.5999575666265</v>
      </c>
      <c r="BL7" s="24">
        <v>1075.8015005795528</v>
      </c>
      <c r="BM7" s="24">
        <v>1351.5670049748826</v>
      </c>
      <c r="BN7" s="24">
        <v>890.11090611289535</v>
      </c>
      <c r="BO7" s="24">
        <v>1609.8882080176672</v>
      </c>
      <c r="BP7" s="24">
        <v>1060.1503652656256</v>
      </c>
      <c r="BQ7" s="24">
        <v>1902.7998796681993</v>
      </c>
      <c r="BR7" s="24">
        <v>1386.6923828447609</v>
      </c>
      <c r="BS7" s="24">
        <v>1457.5680152982529</v>
      </c>
      <c r="BT7" s="24">
        <v>804.00067390717754</v>
      </c>
      <c r="BU7" s="24">
        <v>1631.2256295496379</v>
      </c>
      <c r="BV7" s="24">
        <v>1383.9730421106765</v>
      </c>
      <c r="BW7" s="24">
        <v>1230.2505521716603</v>
      </c>
      <c r="BX7" s="24">
        <v>952.82831226944154</v>
      </c>
      <c r="BY7" s="24">
        <v>645.80026937379853</v>
      </c>
      <c r="BZ7" s="24">
        <v>458.06059080337093</v>
      </c>
      <c r="CA7" s="24">
        <v>841.65489808841096</v>
      </c>
      <c r="CB7" s="24">
        <v>817.09264838459023</v>
      </c>
      <c r="CC7" s="25">
        <v>33410.819818453165</v>
      </c>
      <c r="CD7" s="26">
        <v>124154.17999997556</v>
      </c>
      <c r="CE7" s="105"/>
      <c r="CF7" s="12">
        <f t="shared" ref="CF7:CF31" si="2">CC7+AZ7+AR7+AG7</f>
        <v>124154.17999997555</v>
      </c>
      <c r="CG7" s="12">
        <f>SUM(C7:AF7,AH7:AQ7,AS7:AY7,BA7:CB7)</f>
        <v>124154.1799927028</v>
      </c>
      <c r="CH7" s="12" t="b">
        <f t="shared" ref="CH7:CH31" si="3">CD7=CI7</f>
        <v>1</v>
      </c>
      <c r="CI7" s="12">
        <v>124154.17999997556</v>
      </c>
      <c r="CJ7" s="130"/>
      <c r="CK7" s="131"/>
      <c r="CL7" s="132"/>
    </row>
    <row r="8" spans="1:90" ht="24.75" customHeight="1">
      <c r="A8" s="22">
        <v>1.2</v>
      </c>
      <c r="B8" s="23" t="s">
        <v>83</v>
      </c>
      <c r="C8" s="24">
        <v>1435.9478210624513</v>
      </c>
      <c r="D8" s="24">
        <v>1707.5369514972956</v>
      </c>
      <c r="E8" s="24">
        <v>761.72103377481142</v>
      </c>
      <c r="F8" s="24">
        <v>508.01881705812701</v>
      </c>
      <c r="G8" s="24">
        <v>923.04505636969088</v>
      </c>
      <c r="H8" s="24">
        <v>637.08221385832871</v>
      </c>
      <c r="I8" s="24">
        <v>459.19503211628131</v>
      </c>
      <c r="J8" s="24">
        <v>410.21220273749191</v>
      </c>
      <c r="K8" s="24">
        <v>2108.172667146197</v>
      </c>
      <c r="L8" s="24">
        <v>1001.772929700721</v>
      </c>
      <c r="M8" s="24">
        <v>1258.2326767562395</v>
      </c>
      <c r="N8" s="24">
        <v>490.88634159372009</v>
      </c>
      <c r="O8" s="24">
        <v>647.11006047959131</v>
      </c>
      <c r="P8" s="24">
        <v>2734.5130819099086</v>
      </c>
      <c r="Q8" s="24">
        <v>1685.1265342363397</v>
      </c>
      <c r="R8" s="24">
        <v>759.67983845444576</v>
      </c>
      <c r="S8" s="24">
        <v>1427.5464114299041</v>
      </c>
      <c r="T8" s="24">
        <v>1643.671531625916</v>
      </c>
      <c r="U8" s="24">
        <v>725.82697321673254</v>
      </c>
      <c r="V8" s="24">
        <v>602.36000613685871</v>
      </c>
      <c r="W8" s="24">
        <v>833.32506777925528</v>
      </c>
      <c r="X8" s="24">
        <v>464.84263710344879</v>
      </c>
      <c r="Y8" s="24">
        <v>563.32734825645684</v>
      </c>
      <c r="Z8" s="24">
        <v>974.09923645827041</v>
      </c>
      <c r="AA8" s="24">
        <v>361.37262689512346</v>
      </c>
      <c r="AB8" s="24">
        <v>266.33307908057105</v>
      </c>
      <c r="AC8" s="24">
        <v>272.20488739986928</v>
      </c>
      <c r="AD8" s="24">
        <v>244.64489002056348</v>
      </c>
      <c r="AE8" s="24">
        <v>258.23650773155316</v>
      </c>
      <c r="AF8" s="24">
        <v>273.73197590163215</v>
      </c>
      <c r="AG8" s="25">
        <v>26439.77643778779</v>
      </c>
      <c r="AH8" s="24">
        <v>452.03056185639514</v>
      </c>
      <c r="AI8" s="24">
        <v>552.88283644798469</v>
      </c>
      <c r="AJ8" s="24">
        <v>436.96480369679603</v>
      </c>
      <c r="AK8" s="24">
        <v>420.57484583017754</v>
      </c>
      <c r="AL8" s="24">
        <v>560.06682020759672</v>
      </c>
      <c r="AM8" s="24">
        <v>196.59603069405651</v>
      </c>
      <c r="AN8" s="24">
        <v>191.77119916640044</v>
      </c>
      <c r="AO8" s="24">
        <v>449.75453739797268</v>
      </c>
      <c r="AP8" s="24">
        <v>321.57278175478376</v>
      </c>
      <c r="AQ8" s="24">
        <v>538.21118035617246</v>
      </c>
      <c r="AR8" s="25">
        <v>4120.7784818004666</v>
      </c>
      <c r="AS8" s="24">
        <v>287.77620897249324</v>
      </c>
      <c r="AT8" s="24">
        <v>125.39954072333838</v>
      </c>
      <c r="AU8" s="24">
        <v>194.70818769887035</v>
      </c>
      <c r="AV8" s="24">
        <v>167.60406004670543</v>
      </c>
      <c r="AW8" s="24">
        <v>125.31784317282423</v>
      </c>
      <c r="AX8" s="24">
        <v>378.76562268988221</v>
      </c>
      <c r="AY8" s="24">
        <v>162.3974747659253</v>
      </c>
      <c r="AZ8" s="25">
        <v>1441.9689380700399</v>
      </c>
      <c r="BA8" s="24">
        <v>382.25459112935124</v>
      </c>
      <c r="BB8" s="24">
        <v>142.24847132713603</v>
      </c>
      <c r="BC8" s="24">
        <v>850.13720824375105</v>
      </c>
      <c r="BD8" s="24">
        <v>285.93605825041385</v>
      </c>
      <c r="BE8" s="24">
        <v>274.06511125446718</v>
      </c>
      <c r="BF8" s="24">
        <v>470.35261626512766</v>
      </c>
      <c r="BG8" s="24">
        <v>384.60135577002211</v>
      </c>
      <c r="BH8" s="24">
        <v>376.24489687639124</v>
      </c>
      <c r="BI8" s="24">
        <v>117.86588569816735</v>
      </c>
      <c r="BJ8" s="24">
        <v>142.52497936668587</v>
      </c>
      <c r="BK8" s="24">
        <v>438.20095258865445</v>
      </c>
      <c r="BL8" s="24">
        <v>500.4126941026513</v>
      </c>
      <c r="BM8" s="24">
        <v>312.21732214295372</v>
      </c>
      <c r="BN8" s="24">
        <v>212.1376376005461</v>
      </c>
      <c r="BO8" s="24">
        <v>441.73975539783191</v>
      </c>
      <c r="BP8" s="24">
        <v>749.46473485292267</v>
      </c>
      <c r="BQ8" s="24">
        <v>516.22475548529144</v>
      </c>
      <c r="BR8" s="24">
        <v>484.36908266203318</v>
      </c>
      <c r="BS8" s="24">
        <v>795.09288534663267</v>
      </c>
      <c r="BT8" s="24">
        <v>359.3687308174828</v>
      </c>
      <c r="BU8" s="24">
        <v>484.28424600991281</v>
      </c>
      <c r="BV8" s="24">
        <v>829.68648225078664</v>
      </c>
      <c r="BW8" s="24">
        <v>709.75797216241835</v>
      </c>
      <c r="BX8" s="24">
        <v>321.29373050953791</v>
      </c>
      <c r="BY8" s="24">
        <v>596.31193363240016</v>
      </c>
      <c r="BZ8" s="24">
        <v>134.35343427322624</v>
      </c>
      <c r="CA8" s="24">
        <v>319.20379356235992</v>
      </c>
      <c r="CB8" s="24">
        <v>190.21770915468537</v>
      </c>
      <c r="CC8" s="25">
        <v>11820.216142341709</v>
      </c>
      <c r="CD8" s="26">
        <v>43822.74</v>
      </c>
      <c r="CE8" s="105"/>
      <c r="CF8" s="12">
        <f t="shared" si="2"/>
        <v>43822.740000000005</v>
      </c>
      <c r="CG8" s="12">
        <f t="shared" ref="CG8:CG31" si="4">SUM(C8:AF8,AH8:AQ8,AS8:AY8,BA8:CB8)</f>
        <v>43822.740000000013</v>
      </c>
      <c r="CH8" s="12" t="b">
        <f t="shared" si="3"/>
        <v>1</v>
      </c>
      <c r="CI8" s="12">
        <v>43822.74</v>
      </c>
      <c r="CJ8" s="130"/>
      <c r="CK8" s="131"/>
      <c r="CL8" s="132"/>
    </row>
    <row r="9" spans="1:90" ht="24.75" customHeight="1">
      <c r="A9" s="22">
        <v>1.3</v>
      </c>
      <c r="B9" s="23" t="s">
        <v>84</v>
      </c>
      <c r="C9" s="24">
        <v>309.04643336658967</v>
      </c>
      <c r="D9" s="24">
        <v>252.48950175390564</v>
      </c>
      <c r="E9" s="24">
        <v>113.22689336209116</v>
      </c>
      <c r="F9" s="24">
        <v>472.99984876003799</v>
      </c>
      <c r="G9" s="24">
        <v>119.29884478225975</v>
      </c>
      <c r="H9" s="24">
        <v>83.798520274771803</v>
      </c>
      <c r="I9" s="24">
        <v>81.875471350767839</v>
      </c>
      <c r="J9" s="24">
        <v>474.29912973132321</v>
      </c>
      <c r="K9" s="24">
        <v>362.20427451381386</v>
      </c>
      <c r="L9" s="24">
        <v>131.58790404429885</v>
      </c>
      <c r="M9" s="24">
        <v>177.00383379475315</v>
      </c>
      <c r="N9" s="24">
        <v>69.256388748917004</v>
      </c>
      <c r="O9" s="24">
        <v>80.90586843016716</v>
      </c>
      <c r="P9" s="24">
        <v>199.87288142002748</v>
      </c>
      <c r="Q9" s="24">
        <v>628.27933681448849</v>
      </c>
      <c r="R9" s="24">
        <v>124.51132142440082</v>
      </c>
      <c r="S9" s="24">
        <v>80.357700951330713</v>
      </c>
      <c r="T9" s="24">
        <v>113.83630973790109</v>
      </c>
      <c r="U9" s="24">
        <v>77.487733576281229</v>
      </c>
      <c r="V9" s="24">
        <v>136.48610683945003</v>
      </c>
      <c r="W9" s="24">
        <v>37.965093944443481</v>
      </c>
      <c r="X9" s="24">
        <v>140.81443285340521</v>
      </c>
      <c r="Y9" s="24">
        <v>176.20376406786781</v>
      </c>
      <c r="Z9" s="24">
        <v>267.10892445967113</v>
      </c>
      <c r="AA9" s="24">
        <v>712.43849686866668</v>
      </c>
      <c r="AB9" s="24">
        <v>785.695649152648</v>
      </c>
      <c r="AC9" s="24">
        <v>36.715796915348911</v>
      </c>
      <c r="AD9" s="24">
        <v>49.46747938791674</v>
      </c>
      <c r="AE9" s="24">
        <v>233.53825303446268</v>
      </c>
      <c r="AF9" s="24">
        <v>44.312496477992752</v>
      </c>
      <c r="AG9" s="25">
        <v>6573.083681886862</v>
      </c>
      <c r="AH9" s="24">
        <v>878.85289240086524</v>
      </c>
      <c r="AI9" s="24">
        <v>88.517591271160285</v>
      </c>
      <c r="AJ9" s="24">
        <v>170.59140513825278</v>
      </c>
      <c r="AK9" s="24">
        <v>117.05998484130616</v>
      </c>
      <c r="AL9" s="24">
        <v>124.40367800588501</v>
      </c>
      <c r="AM9" s="24">
        <v>111.1002146002298</v>
      </c>
      <c r="AN9" s="24">
        <v>48.810448523111042</v>
      </c>
      <c r="AO9" s="24">
        <v>92.561519116279797</v>
      </c>
      <c r="AP9" s="24">
        <v>140.63979010779548</v>
      </c>
      <c r="AQ9" s="24">
        <v>86.307406417859895</v>
      </c>
      <c r="AR9" s="25">
        <v>1858.8449307487595</v>
      </c>
      <c r="AS9" s="24">
        <v>32.94501458647526</v>
      </c>
      <c r="AT9" s="24">
        <v>38.32264268557153</v>
      </c>
      <c r="AU9" s="24">
        <v>23.033076024719911</v>
      </c>
      <c r="AV9" s="24">
        <v>33.924744601248946</v>
      </c>
      <c r="AW9" s="24">
        <v>27.839711470756942</v>
      </c>
      <c r="AX9" s="24">
        <v>41.524164375280222</v>
      </c>
      <c r="AY9" s="24">
        <v>29.618167577790768</v>
      </c>
      <c r="AZ9" s="25">
        <v>227.20752132184359</v>
      </c>
      <c r="BA9" s="24">
        <v>80.781129409907393</v>
      </c>
      <c r="BB9" s="24">
        <v>49.960358188589744</v>
      </c>
      <c r="BC9" s="24">
        <v>134.09239105992702</v>
      </c>
      <c r="BD9" s="24">
        <v>332.88293084262045</v>
      </c>
      <c r="BE9" s="24">
        <v>61.754919920391629</v>
      </c>
      <c r="BF9" s="24">
        <v>144.89264091246349</v>
      </c>
      <c r="BG9" s="24">
        <v>5.5294183540529751</v>
      </c>
      <c r="BH9" s="24">
        <v>483.70784165779457</v>
      </c>
      <c r="BI9" s="24">
        <v>173.58994310093775</v>
      </c>
      <c r="BJ9" s="24">
        <v>343.04788000924304</v>
      </c>
      <c r="BK9" s="24">
        <v>487.65301983062142</v>
      </c>
      <c r="BL9" s="24">
        <v>70.728321066959737</v>
      </c>
      <c r="BM9" s="24">
        <v>115.1255607607841</v>
      </c>
      <c r="BN9" s="24">
        <v>61.496969198832822</v>
      </c>
      <c r="BO9" s="24">
        <v>125.18293661680843</v>
      </c>
      <c r="BP9" s="24">
        <v>122.81332230723412</v>
      </c>
      <c r="BQ9" s="24">
        <v>111.56127614647225</v>
      </c>
      <c r="BR9" s="24">
        <v>110.00187974021829</v>
      </c>
      <c r="BS9" s="24">
        <v>175.22573733087643</v>
      </c>
      <c r="BT9" s="24">
        <v>107.39851767387934</v>
      </c>
      <c r="BU9" s="24">
        <v>90.082835636353479</v>
      </c>
      <c r="BV9" s="24">
        <v>101.4604136920981</v>
      </c>
      <c r="BW9" s="24">
        <v>95.714140973031732</v>
      </c>
      <c r="BX9" s="24">
        <v>49.025053686343718</v>
      </c>
      <c r="BY9" s="24">
        <v>72.121265346017196</v>
      </c>
      <c r="BZ9" s="24">
        <v>31.291933322001029</v>
      </c>
      <c r="CA9" s="24">
        <v>50.87475390494118</v>
      </c>
      <c r="CB9" s="24">
        <v>48.02647567914866</v>
      </c>
      <c r="CC9" s="25">
        <v>3836.0238663685504</v>
      </c>
      <c r="CD9" s="26">
        <v>12495.16</v>
      </c>
      <c r="CE9" s="105"/>
      <c r="CF9" s="12">
        <f t="shared" si="2"/>
        <v>12495.160000326016</v>
      </c>
      <c r="CG9" s="12">
        <f t="shared" si="4"/>
        <v>12495.16100895314</v>
      </c>
      <c r="CH9" s="12" t="b">
        <f t="shared" si="3"/>
        <v>1</v>
      </c>
      <c r="CI9" s="12">
        <v>12495.16</v>
      </c>
      <c r="CJ9" s="130"/>
      <c r="CK9" s="131"/>
      <c r="CL9" s="132"/>
    </row>
    <row r="10" spans="1:90" ht="24.75" customHeight="1">
      <c r="A10" s="22">
        <v>1.4</v>
      </c>
      <c r="B10" s="23" t="s">
        <v>85</v>
      </c>
      <c r="C10" s="24">
        <v>12.210243567408067</v>
      </c>
      <c r="D10" s="24">
        <v>15.918859475482822</v>
      </c>
      <c r="E10" s="24">
        <v>7.1524100227815461</v>
      </c>
      <c r="F10" s="24">
        <v>71.691918546421434</v>
      </c>
      <c r="G10" s="24">
        <v>6.1833661438514946</v>
      </c>
      <c r="H10" s="24">
        <v>4.3314022938703571</v>
      </c>
      <c r="I10" s="24">
        <v>2.1976747947950068</v>
      </c>
      <c r="J10" s="24">
        <v>1.2655706148445405</v>
      </c>
      <c r="K10" s="24">
        <v>3.9039369722128008</v>
      </c>
      <c r="L10" s="24">
        <v>1.0963176782852768</v>
      </c>
      <c r="M10" s="24">
        <v>19.956723630472752</v>
      </c>
      <c r="N10" s="24">
        <v>7.7647554510046799</v>
      </c>
      <c r="O10" s="24">
        <v>1.0248494893224402</v>
      </c>
      <c r="P10" s="24">
        <v>4.8976360627915225</v>
      </c>
      <c r="Q10" s="24">
        <v>1.1139945472702353</v>
      </c>
      <c r="R10" s="24">
        <v>0.79406560599271159</v>
      </c>
      <c r="S10" s="24">
        <v>4.8517585568975345</v>
      </c>
      <c r="T10" s="24">
        <v>6.4177879715930279</v>
      </c>
      <c r="U10" s="24">
        <v>1.2445048036084592</v>
      </c>
      <c r="V10" s="24">
        <v>25.701379378024864</v>
      </c>
      <c r="W10" s="24">
        <v>0.74351245631545115</v>
      </c>
      <c r="X10" s="24">
        <v>1.8674476724132965</v>
      </c>
      <c r="Y10" s="24">
        <v>5.1862124338462419</v>
      </c>
      <c r="Z10" s="24">
        <v>9.834443135208927</v>
      </c>
      <c r="AA10" s="24">
        <v>7.0317850380012397</v>
      </c>
      <c r="AB10" s="24">
        <v>9.4990166649582903</v>
      </c>
      <c r="AC10" s="24">
        <v>3.8634467080199992</v>
      </c>
      <c r="AD10" s="24">
        <v>7.1963623307772311</v>
      </c>
      <c r="AE10" s="24">
        <v>4.0713709365661614</v>
      </c>
      <c r="AF10" s="24">
        <v>3.7808556610721835</v>
      </c>
      <c r="AG10" s="25">
        <v>252.79360864411052</v>
      </c>
      <c r="AH10" s="24">
        <v>31.585010313166649</v>
      </c>
      <c r="AI10" s="24">
        <v>23.323054657866514</v>
      </c>
      <c r="AJ10" s="24">
        <v>15.338311508957656</v>
      </c>
      <c r="AK10" s="24">
        <v>87.773261640549379</v>
      </c>
      <c r="AL10" s="24">
        <v>111.38506285902078</v>
      </c>
      <c r="AM10" s="24">
        <v>58.019000878600764</v>
      </c>
      <c r="AN10" s="24">
        <v>8.0303619438423191</v>
      </c>
      <c r="AO10" s="24">
        <v>10.464659608413884</v>
      </c>
      <c r="AP10" s="24">
        <v>35.716961305224523</v>
      </c>
      <c r="AQ10" s="24">
        <v>21.92252544303798</v>
      </c>
      <c r="AR10" s="25">
        <v>403.55821015868042</v>
      </c>
      <c r="AS10" s="24">
        <v>5.4469365425745373</v>
      </c>
      <c r="AT10" s="24">
        <v>159.53035250478831</v>
      </c>
      <c r="AU10" s="24">
        <v>35.63272318893862</v>
      </c>
      <c r="AV10" s="24">
        <v>29.811523263423343</v>
      </c>
      <c r="AW10" s="24">
        <v>334.07766095478576</v>
      </c>
      <c r="AX10" s="24">
        <v>102.05518490944715</v>
      </c>
      <c r="AY10" s="24">
        <v>87.322088000780781</v>
      </c>
      <c r="AZ10" s="25">
        <v>753.87646936473857</v>
      </c>
      <c r="BA10" s="24">
        <v>25.429369646137751</v>
      </c>
      <c r="BB10" s="24">
        <v>2.8072869103093656</v>
      </c>
      <c r="BC10" s="24">
        <v>57.845029465317751</v>
      </c>
      <c r="BD10" s="24">
        <v>12.751509158662088</v>
      </c>
      <c r="BE10" s="24">
        <v>10.76076372598226</v>
      </c>
      <c r="BF10" s="24">
        <v>17.766730780777149</v>
      </c>
      <c r="BG10" s="24">
        <v>42.514684883290172</v>
      </c>
      <c r="BH10" s="24">
        <v>101.04040801440901</v>
      </c>
      <c r="BI10" s="24">
        <v>9.659470573330319</v>
      </c>
      <c r="BJ10" s="24">
        <v>23.315175681240884</v>
      </c>
      <c r="BK10" s="24">
        <v>165.97978659502297</v>
      </c>
      <c r="BL10" s="24">
        <v>39.836807137195649</v>
      </c>
      <c r="BM10" s="24">
        <v>59.318446638309709</v>
      </c>
      <c r="BN10" s="24">
        <v>38.963269864534126</v>
      </c>
      <c r="BO10" s="24">
        <v>10.571169711539911</v>
      </c>
      <c r="BP10" s="24">
        <v>81.005916897192861</v>
      </c>
      <c r="BQ10" s="24">
        <v>17.1496765846301</v>
      </c>
      <c r="BR10" s="24">
        <v>3.9426111197290652</v>
      </c>
      <c r="BS10" s="24">
        <v>4.6314950148566369</v>
      </c>
      <c r="BT10" s="24">
        <v>4.6388839826431258</v>
      </c>
      <c r="BU10" s="24">
        <v>7.4113117326687004</v>
      </c>
      <c r="BV10" s="24">
        <v>24.91392260919595</v>
      </c>
      <c r="BW10" s="24">
        <v>11.040047633375366</v>
      </c>
      <c r="BX10" s="24">
        <v>60.396730506439319</v>
      </c>
      <c r="BY10" s="24">
        <v>21.983578374192643</v>
      </c>
      <c r="BZ10" s="24">
        <v>1.1116575820374086</v>
      </c>
      <c r="CA10" s="24">
        <v>188.84423124354691</v>
      </c>
      <c r="CB10" s="24">
        <v>315.11173976590322</v>
      </c>
      <c r="CC10" s="25">
        <v>1360.7417118324704</v>
      </c>
      <c r="CD10" s="26">
        <v>2770.9700000000003</v>
      </c>
      <c r="CE10" s="105"/>
      <c r="CF10" s="12">
        <f t="shared" si="2"/>
        <v>2770.9700000000003</v>
      </c>
      <c r="CG10" s="12">
        <f t="shared" si="4"/>
        <v>2770.97</v>
      </c>
      <c r="CH10" s="12" t="b">
        <f t="shared" si="3"/>
        <v>1</v>
      </c>
      <c r="CI10" s="12">
        <v>2770.97</v>
      </c>
      <c r="CJ10" s="130"/>
      <c r="CK10" s="131"/>
      <c r="CL10" s="132"/>
    </row>
    <row r="11" spans="1:90" s="2" customFormat="1" ht="24.75" customHeight="1" thickBot="1">
      <c r="A11" s="27">
        <v>2</v>
      </c>
      <c r="B11" s="28" t="s">
        <v>86</v>
      </c>
      <c r="C11" s="29">
        <v>126.54602195169132</v>
      </c>
      <c r="D11" s="29">
        <v>47.03902336805524</v>
      </c>
      <c r="E11" s="29">
        <v>21.133474266807429</v>
      </c>
      <c r="F11" s="29">
        <v>78.467617492772945</v>
      </c>
      <c r="G11" s="29">
        <v>41.102585659130263</v>
      </c>
      <c r="H11" s="29">
        <v>28.810172146952308</v>
      </c>
      <c r="I11" s="29">
        <v>39.517581137174012</v>
      </c>
      <c r="J11" s="29">
        <v>32.111319626315854</v>
      </c>
      <c r="K11" s="29">
        <v>52.898339861940549</v>
      </c>
      <c r="L11" s="29">
        <v>85.87989482000485</v>
      </c>
      <c r="M11" s="29">
        <v>103.48517510531235</v>
      </c>
      <c r="N11" s="29">
        <v>40.244234763177033</v>
      </c>
      <c r="O11" s="29">
        <v>101.28291771209075</v>
      </c>
      <c r="P11" s="29">
        <v>64.042481383333978</v>
      </c>
      <c r="Q11" s="29">
        <v>49.348058335691583</v>
      </c>
      <c r="R11" s="29">
        <v>28.387054358100098</v>
      </c>
      <c r="S11" s="29">
        <v>111.67761516208211</v>
      </c>
      <c r="T11" s="29">
        <v>54.581027026058102</v>
      </c>
      <c r="U11" s="29">
        <v>40.357895698010964</v>
      </c>
      <c r="V11" s="29">
        <v>25.252972338339518</v>
      </c>
      <c r="W11" s="29">
        <v>20.467390413030522</v>
      </c>
      <c r="X11" s="29">
        <v>27.146846319366738</v>
      </c>
      <c r="Y11" s="29">
        <v>40.877207818958688</v>
      </c>
      <c r="Z11" s="29">
        <v>61.746339260052288</v>
      </c>
      <c r="AA11" s="29">
        <v>30.074649161890957</v>
      </c>
      <c r="AB11" s="29">
        <v>39.642171860493292</v>
      </c>
      <c r="AC11" s="29">
        <v>22.97946868193797</v>
      </c>
      <c r="AD11" s="29">
        <v>19.604912318185065</v>
      </c>
      <c r="AE11" s="29">
        <v>26.067165591237867</v>
      </c>
      <c r="AF11" s="29">
        <v>23.622527790099184</v>
      </c>
      <c r="AG11" s="30">
        <v>1484.3941414282938</v>
      </c>
      <c r="AH11" s="29">
        <v>34.197858042259909</v>
      </c>
      <c r="AI11" s="29">
        <v>49.93412549925948</v>
      </c>
      <c r="AJ11" s="29">
        <v>51.441245811838201</v>
      </c>
      <c r="AK11" s="29">
        <v>49.419931510262032</v>
      </c>
      <c r="AL11" s="29">
        <v>71.060564427128782</v>
      </c>
      <c r="AM11" s="29">
        <v>28.911380248358569</v>
      </c>
      <c r="AN11" s="29">
        <v>38.452623328065087</v>
      </c>
      <c r="AO11" s="29">
        <v>43.325751212707701</v>
      </c>
      <c r="AP11" s="29">
        <v>57.055427287151069</v>
      </c>
      <c r="AQ11" s="29">
        <v>60.741697925637965</v>
      </c>
      <c r="AR11" s="30">
        <v>484.54060529266883</v>
      </c>
      <c r="AS11" s="29">
        <v>86.678731910054424</v>
      </c>
      <c r="AT11" s="29">
        <v>286.10256976661509</v>
      </c>
      <c r="AU11" s="29">
        <v>93.833120688001586</v>
      </c>
      <c r="AV11" s="29">
        <v>175.86954208901628</v>
      </c>
      <c r="AW11" s="29">
        <v>310.05992523120005</v>
      </c>
      <c r="AX11" s="29">
        <v>103.31309742727028</v>
      </c>
      <c r="AY11" s="29">
        <v>43.899628432570914</v>
      </c>
      <c r="AZ11" s="30">
        <v>1099.7566155447284</v>
      </c>
      <c r="BA11" s="29">
        <v>46.456192080452595</v>
      </c>
      <c r="BB11" s="29">
        <v>50.9772363962743</v>
      </c>
      <c r="BC11" s="29">
        <v>280.16084292084793</v>
      </c>
      <c r="BD11" s="29">
        <v>42.07826086994298</v>
      </c>
      <c r="BE11" s="29">
        <v>39.26602502617741</v>
      </c>
      <c r="BF11" s="29">
        <v>36.233262019027173</v>
      </c>
      <c r="BG11" s="29">
        <v>31.186150392417755</v>
      </c>
      <c r="BH11" s="29">
        <v>38.064444861001746</v>
      </c>
      <c r="BI11" s="29">
        <v>18.556893781496925</v>
      </c>
      <c r="BJ11" s="29">
        <v>28.540615986587628</v>
      </c>
      <c r="BK11" s="29">
        <v>32.008892437005102</v>
      </c>
      <c r="BL11" s="29">
        <v>40.979424515992484</v>
      </c>
      <c r="BM11" s="29">
        <v>35.782867345782805</v>
      </c>
      <c r="BN11" s="29">
        <v>29.821193319407922</v>
      </c>
      <c r="BO11" s="29">
        <v>31.646518655965956</v>
      </c>
      <c r="BP11" s="29">
        <v>73.995932742444083</v>
      </c>
      <c r="BQ11" s="29">
        <v>45.710389161066225</v>
      </c>
      <c r="BR11" s="29">
        <v>42.821847435928504</v>
      </c>
      <c r="BS11" s="29">
        <v>62.204174548285238</v>
      </c>
      <c r="BT11" s="29">
        <v>37.282863665287351</v>
      </c>
      <c r="BU11" s="29">
        <v>33.906407570048003</v>
      </c>
      <c r="BV11" s="29">
        <v>68.929857254124911</v>
      </c>
      <c r="BW11" s="29">
        <v>58.926346179383756</v>
      </c>
      <c r="BX11" s="29">
        <v>34.549150056294799</v>
      </c>
      <c r="BY11" s="29">
        <v>57.579911488366754</v>
      </c>
      <c r="BZ11" s="29">
        <v>17.808557886795302</v>
      </c>
      <c r="CA11" s="29">
        <v>177.08616179512632</v>
      </c>
      <c r="CB11" s="29">
        <v>1973.9182173427762</v>
      </c>
      <c r="CC11" s="30">
        <v>3466.478637734308</v>
      </c>
      <c r="CD11" s="31">
        <v>6535.1699999999992</v>
      </c>
      <c r="CE11" s="105"/>
      <c r="CF11" s="11">
        <f t="shared" si="2"/>
        <v>6535.1699999999992</v>
      </c>
      <c r="CG11" s="11">
        <f t="shared" si="4"/>
        <v>6535.1699999999983</v>
      </c>
      <c r="CH11" s="11" t="b">
        <f t="shared" si="3"/>
        <v>1</v>
      </c>
      <c r="CI11" s="11">
        <v>6535.17</v>
      </c>
      <c r="CJ11" s="130"/>
      <c r="CK11" s="131"/>
      <c r="CL11" s="132"/>
    </row>
    <row r="12" spans="1:90" s="2" customFormat="1" ht="26.25" thickBot="1">
      <c r="A12" s="15" t="s">
        <v>111</v>
      </c>
      <c r="B12" s="32" t="s">
        <v>87</v>
      </c>
      <c r="C12" s="56">
        <f>C6+C11</f>
        <v>5265.8871632208111</v>
      </c>
      <c r="D12" s="56">
        <f>D6+D11</f>
        <v>4979.4911819607605</v>
      </c>
      <c r="E12" s="56">
        <f>E6+E11</f>
        <v>2234.8333021287572</v>
      </c>
      <c r="F12" s="56">
        <f>F6+F11</f>
        <v>4759.98958628941</v>
      </c>
      <c r="G12" s="56">
        <f>G6+G11</f>
        <v>3495.1059570995462</v>
      </c>
      <c r="H12" s="56">
        <f t="shared" ref="H12:BS12" si="5">H6+H11</f>
        <v>2413.0868394299619</v>
      </c>
      <c r="I12" s="56">
        <f t="shared" si="5"/>
        <v>2131.9547565405414</v>
      </c>
      <c r="J12" s="56">
        <f t="shared" si="5"/>
        <v>2723.4188418774593</v>
      </c>
      <c r="K12" s="56">
        <f t="shared" si="5"/>
        <v>5092.5345721475906</v>
      </c>
      <c r="L12" s="56">
        <f t="shared" si="5"/>
        <v>2622.4545257936679</v>
      </c>
      <c r="M12" s="56">
        <f t="shared" si="5"/>
        <v>3081.3480468694484</v>
      </c>
      <c r="N12" s="56">
        <f t="shared" si="5"/>
        <v>1198.6556556546386</v>
      </c>
      <c r="O12" s="56">
        <f t="shared" si="5"/>
        <v>1238.7324797486658</v>
      </c>
      <c r="P12" s="56">
        <f t="shared" si="5"/>
        <v>5797.8319802836395</v>
      </c>
      <c r="Q12" s="56">
        <f t="shared" si="5"/>
        <v>4630.1359611094622</v>
      </c>
      <c r="R12" s="56">
        <f t="shared" si="5"/>
        <v>2308.6370281069935</v>
      </c>
      <c r="S12" s="56">
        <f t="shared" si="5"/>
        <v>3078.8892158465383</v>
      </c>
      <c r="T12" s="56">
        <f t="shared" si="5"/>
        <v>3942.3771623032071</v>
      </c>
      <c r="U12" s="56">
        <f t="shared" si="5"/>
        <v>2138.5534176580513</v>
      </c>
      <c r="V12" s="56">
        <f t="shared" si="5"/>
        <v>2422.1832866350574</v>
      </c>
      <c r="W12" s="56">
        <f t="shared" si="5"/>
        <v>2643.9055792079444</v>
      </c>
      <c r="X12" s="56">
        <f t="shared" si="5"/>
        <v>2028.0519471146674</v>
      </c>
      <c r="Y12" s="56">
        <f t="shared" si="5"/>
        <v>3381.437934437407</v>
      </c>
      <c r="Z12" s="56">
        <f t="shared" si="5"/>
        <v>7021.7213430991933</v>
      </c>
      <c r="AA12" s="56">
        <f t="shared" si="5"/>
        <v>3407.3436353846951</v>
      </c>
      <c r="AB12" s="56">
        <f t="shared" si="5"/>
        <v>3877.3555686013437</v>
      </c>
      <c r="AC12" s="56">
        <f t="shared" si="5"/>
        <v>1549.8273892878201</v>
      </c>
      <c r="AD12" s="56">
        <f t="shared" si="5"/>
        <v>1276.2484520208668</v>
      </c>
      <c r="AE12" s="56">
        <f t="shared" si="5"/>
        <v>1615.4271519912775</v>
      </c>
      <c r="AF12" s="56">
        <f t="shared" si="5"/>
        <v>1359.0873362416494</v>
      </c>
      <c r="AG12" s="57">
        <f t="shared" si="5"/>
        <v>93716.506296410662</v>
      </c>
      <c r="AH12" s="56">
        <f t="shared" si="5"/>
        <v>6253.7600311745919</v>
      </c>
      <c r="AI12" s="56">
        <f t="shared" si="5"/>
        <v>4160.3091310695409</v>
      </c>
      <c r="AJ12" s="56">
        <f t="shared" si="5"/>
        <v>3294.223148207916</v>
      </c>
      <c r="AK12" s="56">
        <f t="shared" si="5"/>
        <v>2819.4146903181645</v>
      </c>
      <c r="AL12" s="56">
        <f t="shared" si="5"/>
        <v>2433.0701757107322</v>
      </c>
      <c r="AM12" s="56">
        <f t="shared" si="5"/>
        <v>1304.3141609881541</v>
      </c>
      <c r="AN12" s="56">
        <f t="shared" si="5"/>
        <v>1510.1236198730041</v>
      </c>
      <c r="AO12" s="56">
        <f t="shared" si="5"/>
        <v>1575.5136208749302</v>
      </c>
      <c r="AP12" s="56">
        <f t="shared" si="5"/>
        <v>2117.5337377312844</v>
      </c>
      <c r="AQ12" s="56">
        <f t="shared" si="5"/>
        <v>2465.9950452662706</v>
      </c>
      <c r="AR12" s="57">
        <f t="shared" si="5"/>
        <v>27934.61024593273</v>
      </c>
      <c r="AS12" s="56">
        <f t="shared" si="5"/>
        <v>2314.2399914771981</v>
      </c>
      <c r="AT12" s="56">
        <f t="shared" si="5"/>
        <v>2454.1235624874939</v>
      </c>
      <c r="AU12" s="56">
        <f t="shared" si="5"/>
        <v>1968.6984707666595</v>
      </c>
      <c r="AV12" s="56">
        <f t="shared" si="5"/>
        <v>1399.0656057435147</v>
      </c>
      <c r="AW12" s="56">
        <f t="shared" si="5"/>
        <v>1863.5032262211721</v>
      </c>
      <c r="AX12" s="56">
        <f t="shared" si="5"/>
        <v>1687.4785817406323</v>
      </c>
      <c r="AY12" s="56">
        <f t="shared" si="5"/>
        <v>2545.7138427912805</v>
      </c>
      <c r="AZ12" s="57">
        <f t="shared" si="5"/>
        <v>14232.823281227953</v>
      </c>
      <c r="BA12" s="56">
        <f t="shared" si="5"/>
        <v>1356.5144942689146</v>
      </c>
      <c r="BB12" s="56">
        <f t="shared" si="5"/>
        <v>1334.1443679623992</v>
      </c>
      <c r="BC12" s="56">
        <f t="shared" si="5"/>
        <v>2752.8202074863175</v>
      </c>
      <c r="BD12" s="56">
        <f t="shared" si="5"/>
        <v>1977.5828449684202</v>
      </c>
      <c r="BE12" s="56">
        <f t="shared" si="5"/>
        <v>1619.5021303233341</v>
      </c>
      <c r="BF12" s="56">
        <f t="shared" si="5"/>
        <v>1708.5357416601557</v>
      </c>
      <c r="BG12" s="56">
        <f t="shared" si="5"/>
        <v>1828.1656857380724</v>
      </c>
      <c r="BH12" s="56">
        <f t="shared" si="5"/>
        <v>2410.8591601135681</v>
      </c>
      <c r="BI12" s="56">
        <f t="shared" si="5"/>
        <v>877.70290670255486</v>
      </c>
      <c r="BJ12" s="56">
        <f t="shared" si="5"/>
        <v>2038.8084230533282</v>
      </c>
      <c r="BK12" s="56">
        <f t="shared" si="5"/>
        <v>3282.4426090179304</v>
      </c>
      <c r="BL12" s="56">
        <f t="shared" si="5"/>
        <v>1727.7587474023519</v>
      </c>
      <c r="BM12" s="56">
        <f t="shared" si="5"/>
        <v>1874.0112018627128</v>
      </c>
      <c r="BN12" s="56">
        <f t="shared" si="5"/>
        <v>1232.5299760962164</v>
      </c>
      <c r="BO12" s="56">
        <f t="shared" si="5"/>
        <v>2219.0285883998131</v>
      </c>
      <c r="BP12" s="56">
        <f t="shared" si="5"/>
        <v>2087.4302720654196</v>
      </c>
      <c r="BQ12" s="56">
        <f t="shared" si="5"/>
        <v>2593.4459770456592</v>
      </c>
      <c r="BR12" s="56">
        <f t="shared" si="5"/>
        <v>2027.8278038026699</v>
      </c>
      <c r="BS12" s="56">
        <f t="shared" si="5"/>
        <v>2494.7223075389038</v>
      </c>
      <c r="BT12" s="56">
        <f t="shared" ref="BT12:CD12" si="6">BT6+BT11</f>
        <v>1312.6896700464702</v>
      </c>
      <c r="BU12" s="56">
        <f t="shared" si="6"/>
        <v>2246.9104304986213</v>
      </c>
      <c r="BV12" s="56">
        <f t="shared" si="6"/>
        <v>2408.9637179168817</v>
      </c>
      <c r="BW12" s="56">
        <f t="shared" si="6"/>
        <v>2105.6890591198699</v>
      </c>
      <c r="BX12" s="56">
        <f t="shared" si="6"/>
        <v>1418.0929770280572</v>
      </c>
      <c r="BY12" s="56">
        <f t="shared" si="6"/>
        <v>1393.7969582147755</v>
      </c>
      <c r="BZ12" s="56">
        <f t="shared" si="6"/>
        <v>642.62617386743091</v>
      </c>
      <c r="CA12" s="56">
        <f t="shared" si="6"/>
        <v>1577.6638385943852</v>
      </c>
      <c r="CB12" s="56">
        <f t="shared" si="6"/>
        <v>3344.3667903271034</v>
      </c>
      <c r="CC12" s="57">
        <f t="shared" si="6"/>
        <v>53894.280176730215</v>
      </c>
      <c r="CD12" s="58">
        <f t="shared" si="6"/>
        <v>189778.21999997558</v>
      </c>
      <c r="CE12" s="105"/>
      <c r="CF12" s="6">
        <f t="shared" si="2"/>
        <v>189778.22000030158</v>
      </c>
      <c r="CG12" s="6">
        <f t="shared" si="4"/>
        <v>189778.22100165594</v>
      </c>
      <c r="CH12" s="6" t="b">
        <f t="shared" si="3"/>
        <v>0</v>
      </c>
      <c r="CI12" s="6">
        <v>189778.22</v>
      </c>
      <c r="CJ12" s="130"/>
      <c r="CK12" s="131"/>
      <c r="CL12" s="132"/>
    </row>
    <row r="13" spans="1:90" s="2" customFormat="1" ht="24.75" customHeight="1">
      <c r="A13" s="18">
        <v>3</v>
      </c>
      <c r="B13" s="33" t="s">
        <v>88</v>
      </c>
      <c r="C13" s="19">
        <v>1301.7522974355954</v>
      </c>
      <c r="D13" s="19">
        <v>1127.465810609787</v>
      </c>
      <c r="E13" s="19">
        <v>506.53958797385405</v>
      </c>
      <c r="F13" s="19">
        <v>2311.3626707127787</v>
      </c>
      <c r="G13" s="19">
        <v>1396.0114094881928</v>
      </c>
      <c r="H13" s="19">
        <v>978.51241951658187</v>
      </c>
      <c r="I13" s="19">
        <v>1102.1299103462654</v>
      </c>
      <c r="J13" s="19">
        <v>1559.8188924013639</v>
      </c>
      <c r="K13" s="19">
        <v>2380.8578373036926</v>
      </c>
      <c r="L13" s="19">
        <v>385.07889396814107</v>
      </c>
      <c r="M13" s="19">
        <v>4520.1086542218409</v>
      </c>
      <c r="N13" s="19">
        <v>1757.8171676159825</v>
      </c>
      <c r="O13" s="19">
        <v>18252.008580880309</v>
      </c>
      <c r="P13" s="19">
        <v>1533.3782487027188</v>
      </c>
      <c r="Q13" s="19">
        <v>1285.8733069926734</v>
      </c>
      <c r="R13" s="19">
        <v>389.1716513752441</v>
      </c>
      <c r="S13" s="19">
        <v>1339.4629264182086</v>
      </c>
      <c r="T13" s="19">
        <v>3854.8683752493644</v>
      </c>
      <c r="U13" s="19">
        <v>1143.3538672874085</v>
      </c>
      <c r="V13" s="19">
        <v>183.65145394908487</v>
      </c>
      <c r="W13" s="19">
        <v>141.44668365440992</v>
      </c>
      <c r="X13" s="19">
        <v>153.93398244670399</v>
      </c>
      <c r="Y13" s="19">
        <v>1388.3570627706742</v>
      </c>
      <c r="Z13" s="19">
        <v>2269.577229647562</v>
      </c>
      <c r="AA13" s="19">
        <v>485.52253462910653</v>
      </c>
      <c r="AB13" s="19">
        <v>752.88097244342077</v>
      </c>
      <c r="AC13" s="19">
        <v>323.73761885268607</v>
      </c>
      <c r="AD13" s="19">
        <v>298.89377455961147</v>
      </c>
      <c r="AE13" s="19">
        <v>159.51715906904542</v>
      </c>
      <c r="AF13" s="19">
        <v>497.48288644058198</v>
      </c>
      <c r="AG13" s="20">
        <v>53780.573866962899</v>
      </c>
      <c r="AH13" s="19">
        <v>1060.5032759028131</v>
      </c>
      <c r="AI13" s="19">
        <v>913.63029312325671</v>
      </c>
      <c r="AJ13" s="19">
        <v>641.50223445962047</v>
      </c>
      <c r="AK13" s="19">
        <v>1009.7396626209494</v>
      </c>
      <c r="AL13" s="19">
        <v>2219.7748933223497</v>
      </c>
      <c r="AM13" s="19">
        <v>541.25355255501006</v>
      </c>
      <c r="AN13" s="19">
        <v>655.88604966118544</v>
      </c>
      <c r="AO13" s="19">
        <v>4175.2948376992899</v>
      </c>
      <c r="AP13" s="19">
        <v>594.93077429508628</v>
      </c>
      <c r="AQ13" s="19">
        <v>783.46135439383022</v>
      </c>
      <c r="AR13" s="20">
        <v>12595.976928033391</v>
      </c>
      <c r="AS13" s="19">
        <v>231.91044424650556</v>
      </c>
      <c r="AT13" s="19">
        <v>928.76506897226295</v>
      </c>
      <c r="AU13" s="19">
        <v>20.632837479357867</v>
      </c>
      <c r="AV13" s="19">
        <v>216.89049515131148</v>
      </c>
      <c r="AW13" s="19">
        <v>53.972094599507756</v>
      </c>
      <c r="AX13" s="19">
        <v>54.712891228630177</v>
      </c>
      <c r="AY13" s="19">
        <v>72.763964258924602</v>
      </c>
      <c r="AZ13" s="20">
        <v>1579.6477959365004</v>
      </c>
      <c r="BA13" s="19">
        <v>128.16951969031987</v>
      </c>
      <c r="BB13" s="19">
        <v>154.47616479477119</v>
      </c>
      <c r="BC13" s="19">
        <v>3621.6472347883009</v>
      </c>
      <c r="BD13" s="19">
        <v>477.18219180077358</v>
      </c>
      <c r="BE13" s="19">
        <v>440.46372484670098</v>
      </c>
      <c r="BF13" s="19">
        <v>1727.5996163972159</v>
      </c>
      <c r="BG13" s="19">
        <v>263.11015716132403</v>
      </c>
      <c r="BH13" s="19">
        <v>354.84320727287758</v>
      </c>
      <c r="BI13" s="19">
        <v>1.0626591462213693</v>
      </c>
      <c r="BJ13" s="19">
        <v>584.61882722448138</v>
      </c>
      <c r="BK13" s="19">
        <v>882.96597647130659</v>
      </c>
      <c r="BL13" s="19">
        <v>209.55051657011393</v>
      </c>
      <c r="BM13" s="19">
        <v>414.17120174163773</v>
      </c>
      <c r="BN13" s="19">
        <v>192.15293818144386</v>
      </c>
      <c r="BO13" s="19">
        <v>388.09709543108772</v>
      </c>
      <c r="BP13" s="19">
        <v>900.26973186439545</v>
      </c>
      <c r="BQ13" s="19">
        <v>704.82859950007241</v>
      </c>
      <c r="BR13" s="19">
        <v>345.90268983653073</v>
      </c>
      <c r="BS13" s="19">
        <v>206.35924408405407</v>
      </c>
      <c r="BT13" s="19">
        <v>951.41214655236513</v>
      </c>
      <c r="BU13" s="19">
        <v>599.45403275397246</v>
      </c>
      <c r="BV13" s="19">
        <v>766.2835007184226</v>
      </c>
      <c r="BW13" s="19">
        <v>357.08945567362343</v>
      </c>
      <c r="BX13" s="19">
        <v>480.7969111580706</v>
      </c>
      <c r="BY13" s="19">
        <v>1386.7936356598591</v>
      </c>
      <c r="BZ13" s="19">
        <v>945.95594037616638</v>
      </c>
      <c r="CA13" s="19">
        <v>617.97061055673919</v>
      </c>
      <c r="CB13" s="19">
        <v>1576.3938788143701</v>
      </c>
      <c r="CC13" s="20">
        <v>19679.621409067222</v>
      </c>
      <c r="CD13" s="21">
        <v>87635.82</v>
      </c>
      <c r="CE13" s="105"/>
      <c r="CF13" s="12">
        <f t="shared" si="2"/>
        <v>87635.82</v>
      </c>
      <c r="CG13" s="12">
        <f t="shared" si="4"/>
        <v>87635.819999999992</v>
      </c>
      <c r="CH13" s="12" t="b">
        <f t="shared" si="3"/>
        <v>1</v>
      </c>
      <c r="CI13" s="12">
        <v>87635.82</v>
      </c>
      <c r="CJ13" s="130"/>
      <c r="CK13" s="131"/>
      <c r="CL13" s="132"/>
    </row>
    <row r="14" spans="1:90" s="2" customFormat="1" ht="38.25" customHeight="1">
      <c r="A14" s="22">
        <v>4</v>
      </c>
      <c r="B14" s="65" t="s">
        <v>89</v>
      </c>
      <c r="C14" s="35">
        <v>105.22309626219381</v>
      </c>
      <c r="D14" s="35">
        <v>174.68267670210648</v>
      </c>
      <c r="E14" s="35">
        <v>78.317374423147541</v>
      </c>
      <c r="F14" s="35">
        <v>140.85097526290227</v>
      </c>
      <c r="G14" s="35">
        <v>68.379639120947473</v>
      </c>
      <c r="H14" s="35">
        <v>47.929638603293881</v>
      </c>
      <c r="I14" s="35">
        <v>41.428112317535614</v>
      </c>
      <c r="J14" s="35">
        <v>65.655548776653191</v>
      </c>
      <c r="K14" s="35">
        <v>283.81240418416991</v>
      </c>
      <c r="L14" s="35">
        <v>87.73544075014857</v>
      </c>
      <c r="M14" s="35">
        <v>93.505261678851596</v>
      </c>
      <c r="N14" s="35">
        <v>36.362994452155661</v>
      </c>
      <c r="O14" s="35">
        <v>1318.4053874122869</v>
      </c>
      <c r="P14" s="35">
        <v>100.1310132280602</v>
      </c>
      <c r="Q14" s="35">
        <v>227.51602762830339</v>
      </c>
      <c r="R14" s="35">
        <v>33.659255114004935</v>
      </c>
      <c r="S14" s="35">
        <v>96.446306422184662</v>
      </c>
      <c r="T14" s="35">
        <v>294.94539630928944</v>
      </c>
      <c r="U14" s="35">
        <v>32.71201329436105</v>
      </c>
      <c r="V14" s="35">
        <v>40.531569050947191</v>
      </c>
      <c r="W14" s="35">
        <v>51.384402882394788</v>
      </c>
      <c r="X14" s="35">
        <v>21.001038283148127</v>
      </c>
      <c r="Y14" s="35">
        <v>68.004605766371157</v>
      </c>
      <c r="Z14" s="35">
        <v>123.94280527484916</v>
      </c>
      <c r="AA14" s="35">
        <v>81.441086715705097</v>
      </c>
      <c r="AB14" s="35">
        <v>108.70005230222147</v>
      </c>
      <c r="AC14" s="35">
        <v>57.229848360620878</v>
      </c>
      <c r="AD14" s="35">
        <v>16.429677535551836</v>
      </c>
      <c r="AE14" s="35">
        <v>82.303240312077108</v>
      </c>
      <c r="AF14" s="35">
        <v>23.90222517100587</v>
      </c>
      <c r="AG14" s="36">
        <v>4002.5691135974894</v>
      </c>
      <c r="AH14" s="35">
        <v>92.247879582161545</v>
      </c>
      <c r="AI14" s="35">
        <v>100.02178863595606</v>
      </c>
      <c r="AJ14" s="35">
        <v>94.314532544136384</v>
      </c>
      <c r="AK14" s="35">
        <v>34.599440856354647</v>
      </c>
      <c r="AL14" s="35">
        <v>575.11809093350155</v>
      </c>
      <c r="AM14" s="35">
        <v>81.118189643245302</v>
      </c>
      <c r="AN14" s="35">
        <v>16.12136253422651</v>
      </c>
      <c r="AO14" s="35">
        <v>1672.0383213351492</v>
      </c>
      <c r="AP14" s="35">
        <v>94.020053643128705</v>
      </c>
      <c r="AQ14" s="35">
        <v>70.568634174221486</v>
      </c>
      <c r="AR14" s="36">
        <v>2830.1682938820809</v>
      </c>
      <c r="AS14" s="35">
        <v>78.003412730504294</v>
      </c>
      <c r="AT14" s="35">
        <v>104.01704839447275</v>
      </c>
      <c r="AU14" s="35">
        <v>47.893001925723972</v>
      </c>
      <c r="AV14" s="35">
        <v>35.651293148456446</v>
      </c>
      <c r="AW14" s="35">
        <v>35.015671503752607</v>
      </c>
      <c r="AX14" s="35">
        <v>47.066381867692989</v>
      </c>
      <c r="AY14" s="35">
        <v>17.097022200321291</v>
      </c>
      <c r="AZ14" s="36">
        <v>364.74383177092437</v>
      </c>
      <c r="BA14" s="35">
        <v>68.884576210106587</v>
      </c>
      <c r="BB14" s="35">
        <v>19.390349958313468</v>
      </c>
      <c r="BC14" s="35">
        <v>330.61976764570039</v>
      </c>
      <c r="BD14" s="35">
        <v>68.25598008888656</v>
      </c>
      <c r="BE14" s="35">
        <v>46.202018061184575</v>
      </c>
      <c r="BF14" s="35">
        <v>62.335147871383072</v>
      </c>
      <c r="BG14" s="35">
        <v>47.220432261256249</v>
      </c>
      <c r="BH14" s="35">
        <v>20.269642122103104</v>
      </c>
      <c r="BI14" s="35">
        <v>13.728002820895504</v>
      </c>
      <c r="BJ14" s="35">
        <v>16.883886555645841</v>
      </c>
      <c r="BK14" s="35">
        <v>46.846288381470046</v>
      </c>
      <c r="BL14" s="35">
        <v>23.048271168197207</v>
      </c>
      <c r="BM14" s="35">
        <v>47.445915502784153</v>
      </c>
      <c r="BN14" s="35">
        <v>18.679359556757355</v>
      </c>
      <c r="BO14" s="35">
        <v>27.734108646806199</v>
      </c>
      <c r="BP14" s="35">
        <v>110.02634000457547</v>
      </c>
      <c r="BQ14" s="35">
        <v>85.960686072591599</v>
      </c>
      <c r="BR14" s="35">
        <v>67.32187830901664</v>
      </c>
      <c r="BS14" s="35">
        <v>81.460148389602395</v>
      </c>
      <c r="BT14" s="35">
        <v>103.07589245388763</v>
      </c>
      <c r="BU14" s="35">
        <v>65.299744658264117</v>
      </c>
      <c r="BV14" s="35">
        <v>117.31848949664629</v>
      </c>
      <c r="BW14" s="35">
        <v>118.10977056286869</v>
      </c>
      <c r="BX14" s="35">
        <v>67.416081326633361</v>
      </c>
      <c r="BY14" s="35">
        <v>184.8393908896611</v>
      </c>
      <c r="BZ14" s="35">
        <v>62.000658574340214</v>
      </c>
      <c r="CA14" s="35">
        <v>57.807160296568078</v>
      </c>
      <c r="CB14" s="35">
        <v>92.798772863358124</v>
      </c>
      <c r="CC14" s="36">
        <v>2070.9787607495045</v>
      </c>
      <c r="CD14" s="37">
        <v>9268.4599999999991</v>
      </c>
      <c r="CE14" s="105"/>
      <c r="CF14" s="12">
        <f t="shared" si="2"/>
        <v>9268.4599999999991</v>
      </c>
      <c r="CG14" s="12">
        <f t="shared" si="4"/>
        <v>9268.4599999999991</v>
      </c>
      <c r="CH14" s="12" t="b">
        <f t="shared" si="3"/>
        <v>1</v>
      </c>
      <c r="CI14" s="12">
        <v>9268.4599999999991</v>
      </c>
      <c r="CJ14" s="130"/>
      <c r="CK14" s="131"/>
      <c r="CL14" s="132"/>
    </row>
    <row r="15" spans="1:90" s="2" customFormat="1" ht="24.75" customHeight="1" thickBot="1">
      <c r="A15" s="27">
        <v>5</v>
      </c>
      <c r="B15" s="28" t="s">
        <v>90</v>
      </c>
      <c r="C15" s="29">
        <v>1395.2066479190244</v>
      </c>
      <c r="D15" s="29">
        <v>1351.648861681354</v>
      </c>
      <c r="E15" s="29">
        <v>607.05716736012118</v>
      </c>
      <c r="F15" s="29">
        <v>1774.5541212406688</v>
      </c>
      <c r="G15" s="29">
        <v>1432.6096543111414</v>
      </c>
      <c r="H15" s="29">
        <v>1004.6527971144978</v>
      </c>
      <c r="I15" s="29">
        <v>2061.2063185624879</v>
      </c>
      <c r="J15" s="29">
        <v>1726.9487110462433</v>
      </c>
      <c r="K15" s="29">
        <v>5957.0203576586864</v>
      </c>
      <c r="L15" s="29">
        <v>344.90248565453425</v>
      </c>
      <c r="M15" s="29">
        <v>2263.2730387564852</v>
      </c>
      <c r="N15" s="29">
        <v>880.16334559530355</v>
      </c>
      <c r="O15" s="29">
        <v>9051.2397561766338</v>
      </c>
      <c r="P15" s="29">
        <v>1754.2358537209425</v>
      </c>
      <c r="Q15" s="29">
        <v>1883.8101192304912</v>
      </c>
      <c r="R15" s="29">
        <v>359.37100708086092</v>
      </c>
      <c r="S15" s="29">
        <v>684.05419780381487</v>
      </c>
      <c r="T15" s="29">
        <v>5275.4128786658102</v>
      </c>
      <c r="U15" s="29">
        <v>461.23241639049093</v>
      </c>
      <c r="V15" s="29">
        <v>119.7240090905988</v>
      </c>
      <c r="W15" s="29">
        <v>683.27404077105996</v>
      </c>
      <c r="X15" s="29">
        <v>79.201120961736166</v>
      </c>
      <c r="Y15" s="29">
        <v>1425.513807132075</v>
      </c>
      <c r="Z15" s="29">
        <v>2325.7539822527629</v>
      </c>
      <c r="AA15" s="29">
        <v>844.22832173172469</v>
      </c>
      <c r="AB15" s="29">
        <v>665.95943570022291</v>
      </c>
      <c r="AC15" s="29">
        <v>259.8268407584099</v>
      </c>
      <c r="AD15" s="29">
        <v>170.66809664669688</v>
      </c>
      <c r="AE15" s="29">
        <v>728.46118188277148</v>
      </c>
      <c r="AF15" s="29">
        <v>214.64614892358873</v>
      </c>
      <c r="AG15" s="30">
        <v>47785.856721821234</v>
      </c>
      <c r="AH15" s="29">
        <v>683.06817328773695</v>
      </c>
      <c r="AI15" s="29">
        <v>832.5624463656892</v>
      </c>
      <c r="AJ15" s="29">
        <v>830.17971813606175</v>
      </c>
      <c r="AK15" s="29">
        <v>453.54976028527216</v>
      </c>
      <c r="AL15" s="29">
        <v>8009.8497907366209</v>
      </c>
      <c r="AM15" s="29">
        <v>789.48387764554104</v>
      </c>
      <c r="AN15" s="29">
        <v>242.41083279040762</v>
      </c>
      <c r="AO15" s="29">
        <v>2922.3755148483369</v>
      </c>
      <c r="AP15" s="29">
        <v>822.27773405228004</v>
      </c>
      <c r="AQ15" s="29">
        <v>387.31069463181916</v>
      </c>
      <c r="AR15" s="30">
        <v>15973.068542779765</v>
      </c>
      <c r="AS15" s="29">
        <v>771.08141777596029</v>
      </c>
      <c r="AT15" s="29">
        <v>606.03819304514423</v>
      </c>
      <c r="AU15" s="29">
        <v>196.14682559881231</v>
      </c>
      <c r="AV15" s="29">
        <v>237.74734659957215</v>
      </c>
      <c r="AW15" s="29">
        <v>226.8552008766606</v>
      </c>
      <c r="AX15" s="29">
        <v>430.14006422118518</v>
      </c>
      <c r="AY15" s="29">
        <v>84.414984018722066</v>
      </c>
      <c r="AZ15" s="30">
        <v>2552.4240321360567</v>
      </c>
      <c r="BA15" s="29">
        <v>298.12439396939146</v>
      </c>
      <c r="BB15" s="29">
        <v>568.06615343349461</v>
      </c>
      <c r="BC15" s="29">
        <v>4816.7950775238251</v>
      </c>
      <c r="BD15" s="29">
        <v>247.02140555831684</v>
      </c>
      <c r="BE15" s="29">
        <v>283.68290583592488</v>
      </c>
      <c r="BF15" s="29">
        <v>652.10356598955525</v>
      </c>
      <c r="BG15" s="29">
        <v>487.97022896463432</v>
      </c>
      <c r="BH15" s="29">
        <v>166.15064307453707</v>
      </c>
      <c r="BI15" s="29">
        <v>110.83426287562297</v>
      </c>
      <c r="BJ15" s="29">
        <v>118.50392016849668</v>
      </c>
      <c r="BK15" s="29">
        <v>295.54225422416425</v>
      </c>
      <c r="BL15" s="29">
        <v>502.56168859012161</v>
      </c>
      <c r="BM15" s="29">
        <v>458.53052005601558</v>
      </c>
      <c r="BN15" s="29">
        <v>107.93377920588811</v>
      </c>
      <c r="BO15" s="29">
        <v>666.03733579600453</v>
      </c>
      <c r="BP15" s="29">
        <v>997.74499404791857</v>
      </c>
      <c r="BQ15" s="29">
        <v>899.0051091441776</v>
      </c>
      <c r="BR15" s="29">
        <v>267.82793148759919</v>
      </c>
      <c r="BS15" s="29">
        <v>1106.3824603407111</v>
      </c>
      <c r="BT15" s="29">
        <v>657.0684065859698</v>
      </c>
      <c r="BU15" s="29">
        <v>433.17114572732311</v>
      </c>
      <c r="BV15" s="29">
        <v>809.84751521489898</v>
      </c>
      <c r="BW15" s="29">
        <v>338.98185995418453</v>
      </c>
      <c r="BX15" s="29">
        <v>167.89548172566728</v>
      </c>
      <c r="BY15" s="29">
        <v>1442.1983074452853</v>
      </c>
      <c r="BZ15" s="29">
        <v>350.16120969627468</v>
      </c>
      <c r="CA15" s="29">
        <v>964.29547686956516</v>
      </c>
      <c r="CB15" s="29">
        <v>351.22266975738211</v>
      </c>
      <c r="CC15" s="30">
        <v>18565.660703262951</v>
      </c>
      <c r="CD15" s="38">
        <v>84877.01</v>
      </c>
      <c r="CE15" s="105"/>
      <c r="CF15" s="11">
        <f t="shared" si="2"/>
        <v>84877.010000000009</v>
      </c>
      <c r="CG15" s="11">
        <f t="shared" si="4"/>
        <v>84877.010000000024</v>
      </c>
      <c r="CH15" s="11" t="b">
        <f t="shared" si="3"/>
        <v>1</v>
      </c>
      <c r="CI15" s="11">
        <v>84877.01</v>
      </c>
      <c r="CJ15" s="130"/>
      <c r="CK15" s="131"/>
      <c r="CL15" s="132"/>
    </row>
    <row r="16" spans="1:90" s="2" customFormat="1" ht="26.25" thickBot="1">
      <c r="A16" s="15" t="s">
        <v>112</v>
      </c>
      <c r="B16" s="32" t="s">
        <v>91</v>
      </c>
      <c r="C16" s="56">
        <f>(C13+C14+C15)</f>
        <v>2802.1820416168139</v>
      </c>
      <c r="D16" s="56">
        <f>(D13+D14+D15)</f>
        <v>2653.7973489932474</v>
      </c>
      <c r="E16" s="56">
        <f>(E13+E14+E15)</f>
        <v>1191.9141297571227</v>
      </c>
      <c r="F16" s="56">
        <f>(F13+F14+F15)</f>
        <v>4226.76776721635</v>
      </c>
      <c r="G16" s="56">
        <f>(G13+G14+G15)</f>
        <v>2897.0007029202816</v>
      </c>
      <c r="H16" s="56">
        <f t="shared" ref="H16:BS16" si="7">(H13+H14+H15)</f>
        <v>2031.0948552343737</v>
      </c>
      <c r="I16" s="56">
        <f t="shared" si="7"/>
        <v>3204.7643412262887</v>
      </c>
      <c r="J16" s="56">
        <f t="shared" si="7"/>
        <v>3352.4231522242603</v>
      </c>
      <c r="K16" s="56">
        <f t="shared" si="7"/>
        <v>8621.6905991465483</v>
      </c>
      <c r="L16" s="56">
        <f t="shared" si="7"/>
        <v>817.7168203728238</v>
      </c>
      <c r="M16" s="56">
        <f t="shared" si="7"/>
        <v>6876.8869546571777</v>
      </c>
      <c r="N16" s="56">
        <f t="shared" si="7"/>
        <v>2674.3435076634414</v>
      </c>
      <c r="O16" s="56">
        <f t="shared" si="7"/>
        <v>28621.65372446923</v>
      </c>
      <c r="P16" s="56">
        <f t="shared" si="7"/>
        <v>3387.7451156517218</v>
      </c>
      <c r="Q16" s="56">
        <f t="shared" si="7"/>
        <v>3397.1994538514682</v>
      </c>
      <c r="R16" s="56">
        <f t="shared" si="7"/>
        <v>782.20191357011004</v>
      </c>
      <c r="S16" s="56">
        <f t="shared" si="7"/>
        <v>2119.9634306442081</v>
      </c>
      <c r="T16" s="56">
        <f t="shared" si="7"/>
        <v>9425.2266502244638</v>
      </c>
      <c r="U16" s="56">
        <f t="shared" si="7"/>
        <v>1637.2982969722605</v>
      </c>
      <c r="V16" s="56">
        <f t="shared" si="7"/>
        <v>343.90703209063088</v>
      </c>
      <c r="W16" s="56">
        <f t="shared" si="7"/>
        <v>876.10512730786468</v>
      </c>
      <c r="X16" s="56">
        <f t="shared" si="7"/>
        <v>254.13614169158828</v>
      </c>
      <c r="Y16" s="56">
        <f t="shared" si="7"/>
        <v>2881.8754756691205</v>
      </c>
      <c r="Z16" s="56">
        <f t="shared" si="7"/>
        <v>4719.2740171751739</v>
      </c>
      <c r="AA16" s="56">
        <f t="shared" si="7"/>
        <v>1411.1919430765363</v>
      </c>
      <c r="AB16" s="56">
        <f t="shared" si="7"/>
        <v>1527.5404604458652</v>
      </c>
      <c r="AC16" s="56">
        <f t="shared" si="7"/>
        <v>640.79430797171676</v>
      </c>
      <c r="AD16" s="56">
        <f t="shared" si="7"/>
        <v>485.99154874186019</v>
      </c>
      <c r="AE16" s="56">
        <f t="shared" si="7"/>
        <v>970.28158126389394</v>
      </c>
      <c r="AF16" s="56">
        <f t="shared" si="7"/>
        <v>736.03126053517656</v>
      </c>
      <c r="AG16" s="57">
        <f t="shared" si="7"/>
        <v>105568.99970238162</v>
      </c>
      <c r="AH16" s="56">
        <f t="shared" si="7"/>
        <v>1835.8193287727117</v>
      </c>
      <c r="AI16" s="56">
        <f t="shared" si="7"/>
        <v>1846.2145281249018</v>
      </c>
      <c r="AJ16" s="56">
        <f t="shared" si="7"/>
        <v>1565.9964851398186</v>
      </c>
      <c r="AK16" s="56">
        <f t="shared" si="7"/>
        <v>1497.8888637625762</v>
      </c>
      <c r="AL16" s="56">
        <f t="shared" si="7"/>
        <v>10804.742774992472</v>
      </c>
      <c r="AM16" s="56">
        <f t="shared" si="7"/>
        <v>1411.8556198437964</v>
      </c>
      <c r="AN16" s="56">
        <f t="shared" si="7"/>
        <v>914.41824498581957</v>
      </c>
      <c r="AO16" s="56">
        <f t="shared" si="7"/>
        <v>8769.7086738827747</v>
      </c>
      <c r="AP16" s="56">
        <f t="shared" si="7"/>
        <v>1511.2285619904951</v>
      </c>
      <c r="AQ16" s="56">
        <f t="shared" si="7"/>
        <v>1241.3406831998709</v>
      </c>
      <c r="AR16" s="57">
        <f t="shared" si="7"/>
        <v>31399.21376469524</v>
      </c>
      <c r="AS16" s="56">
        <f t="shared" si="7"/>
        <v>1080.9952747529701</v>
      </c>
      <c r="AT16" s="56">
        <f t="shared" si="7"/>
        <v>1638.82031041188</v>
      </c>
      <c r="AU16" s="56">
        <f t="shared" si="7"/>
        <v>264.67266500389417</v>
      </c>
      <c r="AV16" s="56">
        <f t="shared" si="7"/>
        <v>490.28913489934007</v>
      </c>
      <c r="AW16" s="56">
        <f t="shared" si="7"/>
        <v>315.84296697992096</v>
      </c>
      <c r="AX16" s="56">
        <f t="shared" si="7"/>
        <v>531.91933731750839</v>
      </c>
      <c r="AY16" s="56">
        <f t="shared" si="7"/>
        <v>174.27597047796797</v>
      </c>
      <c r="AZ16" s="57">
        <f t="shared" si="7"/>
        <v>4496.8156598434816</v>
      </c>
      <c r="BA16" s="56">
        <f t="shared" si="7"/>
        <v>495.17848986981789</v>
      </c>
      <c r="BB16" s="56">
        <f t="shared" si="7"/>
        <v>741.93266818657924</v>
      </c>
      <c r="BC16" s="56">
        <f t="shared" si="7"/>
        <v>8769.0620799578264</v>
      </c>
      <c r="BD16" s="56">
        <f t="shared" si="7"/>
        <v>792.45957744797693</v>
      </c>
      <c r="BE16" s="56">
        <f t="shared" si="7"/>
        <v>770.34864874381037</v>
      </c>
      <c r="BF16" s="56">
        <f t="shared" si="7"/>
        <v>2442.038330258154</v>
      </c>
      <c r="BG16" s="56">
        <f t="shared" si="7"/>
        <v>798.30081838721458</v>
      </c>
      <c r="BH16" s="56">
        <f t="shared" si="7"/>
        <v>541.26349246951781</v>
      </c>
      <c r="BI16" s="56">
        <f t="shared" si="7"/>
        <v>125.62492484273984</v>
      </c>
      <c r="BJ16" s="56">
        <f t="shared" si="7"/>
        <v>720.00663394862386</v>
      </c>
      <c r="BK16" s="56">
        <f t="shared" si="7"/>
        <v>1225.354519076941</v>
      </c>
      <c r="BL16" s="56">
        <f t="shared" si="7"/>
        <v>735.16047632843276</v>
      </c>
      <c r="BM16" s="56">
        <f t="shared" si="7"/>
        <v>920.14763730043751</v>
      </c>
      <c r="BN16" s="56">
        <f t="shared" si="7"/>
        <v>318.76607694408932</v>
      </c>
      <c r="BO16" s="56">
        <f t="shared" si="7"/>
        <v>1081.8685398738985</v>
      </c>
      <c r="BP16" s="56">
        <f t="shared" si="7"/>
        <v>2008.0410659168895</v>
      </c>
      <c r="BQ16" s="56">
        <f t="shared" si="7"/>
        <v>1689.7943947168415</v>
      </c>
      <c r="BR16" s="56">
        <f t="shared" si="7"/>
        <v>681.05249963314657</v>
      </c>
      <c r="BS16" s="56">
        <f t="shared" si="7"/>
        <v>1394.2018528143676</v>
      </c>
      <c r="BT16" s="56">
        <f t="shared" ref="BT16:CD16" si="8">(BT13+BT14+BT15)</f>
        <v>1711.5564455922226</v>
      </c>
      <c r="BU16" s="56">
        <f t="shared" si="8"/>
        <v>1097.9249231395597</v>
      </c>
      <c r="BV16" s="56">
        <f t="shared" si="8"/>
        <v>1693.4495054299678</v>
      </c>
      <c r="BW16" s="56">
        <f t="shared" si="8"/>
        <v>814.18108619067664</v>
      </c>
      <c r="BX16" s="56">
        <f t="shared" si="8"/>
        <v>716.10847421037124</v>
      </c>
      <c r="BY16" s="56">
        <f t="shared" si="8"/>
        <v>3013.8313339948054</v>
      </c>
      <c r="BZ16" s="56">
        <f t="shared" si="8"/>
        <v>1358.1178086467812</v>
      </c>
      <c r="CA16" s="56">
        <f t="shared" si="8"/>
        <v>1640.0732477228726</v>
      </c>
      <c r="CB16" s="56">
        <f t="shared" si="8"/>
        <v>2020.4153214351104</v>
      </c>
      <c r="CC16" s="57">
        <f t="shared" si="8"/>
        <v>40316.260873079678</v>
      </c>
      <c r="CD16" s="58">
        <f t="shared" si="8"/>
        <v>181781.28999999998</v>
      </c>
      <c r="CE16" s="105"/>
      <c r="CF16" s="6">
        <f t="shared" si="2"/>
        <v>181781.29000000004</v>
      </c>
      <c r="CG16" s="6">
        <f t="shared" si="4"/>
        <v>181781.29000000004</v>
      </c>
      <c r="CH16" s="6" t="b">
        <f t="shared" si="3"/>
        <v>1</v>
      </c>
      <c r="CI16" s="6">
        <v>181781.29</v>
      </c>
      <c r="CJ16" s="130"/>
      <c r="CK16" s="131"/>
      <c r="CL16" s="132"/>
    </row>
    <row r="17" spans="1:90" s="2" customFormat="1" ht="24.75" customHeight="1">
      <c r="A17" s="18">
        <v>6</v>
      </c>
      <c r="B17" s="33" t="s">
        <v>92</v>
      </c>
      <c r="C17" s="19">
        <v>1572.5779605502942</v>
      </c>
      <c r="D17" s="19">
        <v>1481.0150620725033</v>
      </c>
      <c r="E17" s="19">
        <v>664.15571366332108</v>
      </c>
      <c r="F17" s="19">
        <v>1727.4541883551819</v>
      </c>
      <c r="G17" s="19">
        <v>1228.6288207429213</v>
      </c>
      <c r="H17" s="19">
        <v>859.43375739722785</v>
      </c>
      <c r="I17" s="19">
        <v>829.56917486914972</v>
      </c>
      <c r="J17" s="19">
        <v>1026.3121104081256</v>
      </c>
      <c r="K17" s="19">
        <v>1755.6355972251527</v>
      </c>
      <c r="L17" s="19">
        <v>753.5982694652746</v>
      </c>
      <c r="M17" s="19">
        <v>1685.3512393218969</v>
      </c>
      <c r="N17" s="19">
        <v>655.84588375178691</v>
      </c>
      <c r="O17" s="19">
        <v>4048.0270015409878</v>
      </c>
      <c r="P17" s="19">
        <v>1834.0490627095519</v>
      </c>
      <c r="Q17" s="19">
        <v>1460.1655367917963</v>
      </c>
      <c r="R17" s="19">
        <v>692.18436897180084</v>
      </c>
      <c r="S17" s="19">
        <v>1117.2431065703163</v>
      </c>
      <c r="T17" s="19">
        <v>1882.0130711010179</v>
      </c>
      <c r="U17" s="19">
        <v>885.12765597136286</v>
      </c>
      <c r="V17" s="19">
        <v>771.31688904632017</v>
      </c>
      <c r="W17" s="19">
        <v>689.90188972828446</v>
      </c>
      <c r="X17" s="19">
        <v>576.11151390967223</v>
      </c>
      <c r="Y17" s="19">
        <v>1230.3008395599954</v>
      </c>
      <c r="Z17" s="19">
        <v>2206.6411204214746</v>
      </c>
      <c r="AA17" s="19">
        <v>956.35025530481767</v>
      </c>
      <c r="AB17" s="19">
        <v>1186.2476561289729</v>
      </c>
      <c r="AC17" s="19">
        <v>509.32822669162277</v>
      </c>
      <c r="AD17" s="19">
        <v>474.89612228369174</v>
      </c>
      <c r="AE17" s="19">
        <v>469.93840175339699</v>
      </c>
      <c r="AF17" s="19">
        <v>475.09294751824166</v>
      </c>
      <c r="AG17" s="20">
        <v>35704.513237455736</v>
      </c>
      <c r="AH17" s="19">
        <v>1823.0677742330079</v>
      </c>
      <c r="AI17" s="19">
        <v>1367.9511592087906</v>
      </c>
      <c r="AJ17" s="19">
        <v>1075.1900569692586</v>
      </c>
      <c r="AK17" s="19">
        <v>1011.4552296625975</v>
      </c>
      <c r="AL17" s="19">
        <v>1093.6106245107107</v>
      </c>
      <c r="AM17" s="19">
        <v>523.94901386128993</v>
      </c>
      <c r="AN17" s="19">
        <v>575.00038416827294</v>
      </c>
      <c r="AO17" s="19">
        <v>1336.0751076659922</v>
      </c>
      <c r="AP17" s="19">
        <v>751.6719685532978</v>
      </c>
      <c r="AQ17" s="19">
        <v>874.45129052045729</v>
      </c>
      <c r="AR17" s="20">
        <v>10432.42260942018</v>
      </c>
      <c r="AS17" s="19">
        <v>645.96476160553016</v>
      </c>
      <c r="AT17" s="19">
        <v>822.80706058821818</v>
      </c>
      <c r="AU17" s="19">
        <v>538.28694682977732</v>
      </c>
      <c r="AV17" s="19">
        <v>423.56090538646441</v>
      </c>
      <c r="AW17" s="19">
        <v>486.54858465062142</v>
      </c>
      <c r="AX17" s="19">
        <v>468.26790634292337</v>
      </c>
      <c r="AY17" s="19">
        <v>668.97974545062391</v>
      </c>
      <c r="AZ17" s="20">
        <v>4054.4159108541589</v>
      </c>
      <c r="BA17" s="19">
        <v>459.94212898048386</v>
      </c>
      <c r="BB17" s="19">
        <v>396.08187055091133</v>
      </c>
      <c r="BC17" s="19">
        <v>1571.5130099621219</v>
      </c>
      <c r="BD17" s="19">
        <v>669.65237889569778</v>
      </c>
      <c r="BE17" s="19">
        <v>555.17404882784388</v>
      </c>
      <c r="BF17" s="19">
        <v>896.65300286934814</v>
      </c>
      <c r="BG17" s="19">
        <v>542.45452977353455</v>
      </c>
      <c r="BH17" s="19">
        <v>809.35558929963361</v>
      </c>
      <c r="BI17" s="19">
        <v>259.90000552138127</v>
      </c>
      <c r="BJ17" s="19">
        <v>643.90485865100413</v>
      </c>
      <c r="BK17" s="19">
        <v>1077.8338267995218</v>
      </c>
      <c r="BL17" s="19">
        <v>548.79688248773982</v>
      </c>
      <c r="BM17" s="19">
        <v>607.75430575235976</v>
      </c>
      <c r="BN17" s="19">
        <v>377.77385242248812</v>
      </c>
      <c r="BO17" s="19">
        <v>685.61799591439853</v>
      </c>
      <c r="BP17" s="19">
        <v>791.65401635211936</v>
      </c>
      <c r="BQ17" s="19">
        <v>838.58141234963432</v>
      </c>
      <c r="BR17" s="19">
        <v>628.08992650772086</v>
      </c>
      <c r="BS17" s="19">
        <v>795.98103054788328</v>
      </c>
      <c r="BT17" s="19">
        <v>581.42678976943319</v>
      </c>
      <c r="BU17" s="19">
        <v>721.70399834053489</v>
      </c>
      <c r="BV17" s="19">
        <v>903.01176470036444</v>
      </c>
      <c r="BW17" s="19">
        <v>691.22344757808708</v>
      </c>
      <c r="BX17" s="19">
        <v>459.90624707861491</v>
      </c>
      <c r="BY17" s="19">
        <v>660.12807386545148</v>
      </c>
      <c r="BZ17" s="19">
        <v>372.43879982072656</v>
      </c>
      <c r="CA17" s="19">
        <v>565.83503987064057</v>
      </c>
      <c r="CB17" s="19">
        <v>1162.1494088467587</v>
      </c>
      <c r="CC17" s="39">
        <v>19274.538242336435</v>
      </c>
      <c r="CD17" s="21">
        <v>69465.89</v>
      </c>
      <c r="CE17" s="105"/>
      <c r="CF17" s="12">
        <f t="shared" si="2"/>
        <v>69465.890000066516</v>
      </c>
      <c r="CG17" s="12">
        <f t="shared" si="4"/>
        <v>69465.890206370386</v>
      </c>
      <c r="CH17" s="12" t="b">
        <f t="shared" si="3"/>
        <v>1</v>
      </c>
      <c r="CI17" s="12">
        <v>69465.89</v>
      </c>
      <c r="CJ17" s="130"/>
      <c r="CK17" s="131"/>
      <c r="CL17" s="132"/>
    </row>
    <row r="18" spans="1:90" s="2" customFormat="1" ht="42" customHeight="1">
      <c r="A18" s="22">
        <v>7</v>
      </c>
      <c r="B18" s="34" t="s">
        <v>93</v>
      </c>
      <c r="C18" s="35">
        <f>C19+C20+C21+C22</f>
        <v>626.87144418864932</v>
      </c>
      <c r="D18" s="35">
        <f>D19+D20+D21+D22</f>
        <v>395.87568876515252</v>
      </c>
      <c r="E18" s="35">
        <f>E19+E20+E21+E22</f>
        <v>190.00932590898842</v>
      </c>
      <c r="F18" s="35">
        <f>F19+F20+F21+F22</f>
        <v>695.98808466826654</v>
      </c>
      <c r="G18" s="35">
        <f>G19+G20+G21+G22</f>
        <v>592.93393082308387</v>
      </c>
      <c r="H18" s="35">
        <f t="shared" ref="H18:BS18" si="9">H19+H20+H21+H22</f>
        <v>374.01238370057001</v>
      </c>
      <c r="I18" s="35">
        <f t="shared" si="9"/>
        <v>321.37140966790685</v>
      </c>
      <c r="J18" s="35">
        <f t="shared" si="9"/>
        <v>311.98319887797959</v>
      </c>
      <c r="K18" s="35">
        <f t="shared" si="9"/>
        <v>937.20633866324613</v>
      </c>
      <c r="L18" s="35">
        <f t="shared" si="9"/>
        <v>320.23535487579807</v>
      </c>
      <c r="M18" s="35">
        <f t="shared" si="9"/>
        <v>930.3987487799285</v>
      </c>
      <c r="N18" s="35">
        <f t="shared" si="9"/>
        <v>404.59498993223082</v>
      </c>
      <c r="O18" s="35">
        <f t="shared" si="9"/>
        <v>4874.8002147566585</v>
      </c>
      <c r="P18" s="35">
        <f t="shared" si="9"/>
        <v>633.18734198437051</v>
      </c>
      <c r="Q18" s="35">
        <f t="shared" si="9"/>
        <v>579.06364857271387</v>
      </c>
      <c r="R18" s="35">
        <f t="shared" si="9"/>
        <v>297.41147245413356</v>
      </c>
      <c r="S18" s="35">
        <f t="shared" si="9"/>
        <v>706.36853945859605</v>
      </c>
      <c r="T18" s="35">
        <f t="shared" si="9"/>
        <v>1690.2220337239198</v>
      </c>
      <c r="U18" s="35">
        <f t="shared" si="9"/>
        <v>434.10354038745112</v>
      </c>
      <c r="V18" s="35">
        <f t="shared" si="9"/>
        <v>236.67090318058965</v>
      </c>
      <c r="W18" s="35">
        <f t="shared" si="9"/>
        <v>203.508085461549</v>
      </c>
      <c r="X18" s="35">
        <f t="shared" si="9"/>
        <v>235.61397003023561</v>
      </c>
      <c r="Y18" s="35">
        <f t="shared" si="9"/>
        <v>406.15344946099532</v>
      </c>
      <c r="Z18" s="35">
        <f t="shared" si="9"/>
        <v>1050.9297725617121</v>
      </c>
      <c r="AA18" s="35">
        <f t="shared" si="9"/>
        <v>300.58098412982054</v>
      </c>
      <c r="AB18" s="35">
        <f t="shared" si="9"/>
        <v>305.16085480539766</v>
      </c>
      <c r="AC18" s="35">
        <f t="shared" si="9"/>
        <v>296.33649210449289</v>
      </c>
      <c r="AD18" s="35">
        <f t="shared" si="9"/>
        <v>142.42124757105321</v>
      </c>
      <c r="AE18" s="35">
        <f t="shared" si="9"/>
        <v>283.94940671957636</v>
      </c>
      <c r="AF18" s="35">
        <f t="shared" si="9"/>
        <v>151.25426776741722</v>
      </c>
      <c r="AG18" s="36">
        <f t="shared" si="9"/>
        <v>18929.217123982486</v>
      </c>
      <c r="AH18" s="35">
        <f t="shared" si="9"/>
        <v>437.18713962274273</v>
      </c>
      <c r="AI18" s="35">
        <f t="shared" si="9"/>
        <v>665.50135911018219</v>
      </c>
      <c r="AJ18" s="35">
        <f t="shared" si="9"/>
        <v>422.08782326874785</v>
      </c>
      <c r="AK18" s="35">
        <f t="shared" si="9"/>
        <v>647.84610772513054</v>
      </c>
      <c r="AL18" s="35">
        <f t="shared" si="9"/>
        <v>1867.7209018672656</v>
      </c>
      <c r="AM18" s="35">
        <f t="shared" si="9"/>
        <v>391.66388474702444</v>
      </c>
      <c r="AN18" s="35">
        <f t="shared" si="9"/>
        <v>571.06018187266784</v>
      </c>
      <c r="AO18" s="35">
        <f t="shared" si="9"/>
        <v>1404.2625534324766</v>
      </c>
      <c r="AP18" s="35">
        <f t="shared" si="9"/>
        <v>297.91903099858132</v>
      </c>
      <c r="AQ18" s="35">
        <f t="shared" si="9"/>
        <v>460.80110844970977</v>
      </c>
      <c r="AR18" s="36">
        <f t="shared" si="9"/>
        <v>7166.0500910945293</v>
      </c>
      <c r="AS18" s="35">
        <f t="shared" si="9"/>
        <v>247.07724625174563</v>
      </c>
      <c r="AT18" s="35">
        <f t="shared" si="9"/>
        <v>751.95005175527274</v>
      </c>
      <c r="AU18" s="35">
        <f t="shared" si="9"/>
        <v>236.62804453924957</v>
      </c>
      <c r="AV18" s="35">
        <f t="shared" si="9"/>
        <v>189.5508664891602</v>
      </c>
      <c r="AW18" s="35">
        <f t="shared" si="9"/>
        <v>218.28285288609916</v>
      </c>
      <c r="AX18" s="35">
        <f t="shared" si="9"/>
        <v>228.61285275583276</v>
      </c>
      <c r="AY18" s="35">
        <f t="shared" si="9"/>
        <v>199.98955933746467</v>
      </c>
      <c r="AZ18" s="36">
        <f t="shared" si="9"/>
        <v>2072.0914740148246</v>
      </c>
      <c r="BA18" s="35">
        <f t="shared" si="9"/>
        <v>373.89940063428202</v>
      </c>
      <c r="BB18" s="35">
        <f t="shared" si="9"/>
        <v>168.66828060943976</v>
      </c>
      <c r="BC18" s="35">
        <f t="shared" si="9"/>
        <v>1642.7216853614109</v>
      </c>
      <c r="BD18" s="35">
        <f t="shared" si="9"/>
        <v>623.65747460064233</v>
      </c>
      <c r="BE18" s="35">
        <f t="shared" si="9"/>
        <v>232.90284786633316</v>
      </c>
      <c r="BF18" s="35">
        <f t="shared" si="9"/>
        <v>306.42028412273203</v>
      </c>
      <c r="BG18" s="35">
        <f t="shared" si="9"/>
        <v>261.16358958585869</v>
      </c>
      <c r="BH18" s="35">
        <f t="shared" si="9"/>
        <v>249.4973922619379</v>
      </c>
      <c r="BI18" s="35">
        <f t="shared" si="9"/>
        <v>33.279595360204418</v>
      </c>
      <c r="BJ18" s="35">
        <f t="shared" si="9"/>
        <v>173.56133930554091</v>
      </c>
      <c r="BK18" s="35">
        <f t="shared" si="9"/>
        <v>476.53582222450075</v>
      </c>
      <c r="BL18" s="35">
        <f t="shared" si="9"/>
        <v>184.94983995933396</v>
      </c>
      <c r="BM18" s="35">
        <f t="shared" si="9"/>
        <v>509.65388164827903</v>
      </c>
      <c r="BN18" s="35">
        <f t="shared" si="9"/>
        <v>116.733692403354</v>
      </c>
      <c r="BO18" s="35">
        <f t="shared" si="9"/>
        <v>191.28605493994499</v>
      </c>
      <c r="BP18" s="35">
        <f t="shared" si="9"/>
        <v>616.32649779191559</v>
      </c>
      <c r="BQ18" s="35">
        <f t="shared" si="9"/>
        <v>365.28667457679103</v>
      </c>
      <c r="BR18" s="35">
        <f t="shared" si="9"/>
        <v>369.67875733352344</v>
      </c>
      <c r="BS18" s="35">
        <f t="shared" si="9"/>
        <v>498.26922874267302</v>
      </c>
      <c r="BT18" s="35">
        <f t="shared" ref="BT18:CD18" si="10">BT19+BT20+BT21+BT22</f>
        <v>326.25066172307447</v>
      </c>
      <c r="BU18" s="35">
        <f t="shared" si="10"/>
        <v>336.93339090315197</v>
      </c>
      <c r="BV18" s="35">
        <f t="shared" si="10"/>
        <v>592.4886363799327</v>
      </c>
      <c r="BW18" s="35">
        <f t="shared" si="10"/>
        <v>445.83089691073747</v>
      </c>
      <c r="BX18" s="35">
        <f t="shared" si="10"/>
        <v>369.56514550462305</v>
      </c>
      <c r="BY18" s="35">
        <f t="shared" si="10"/>
        <v>1684.2517216731578</v>
      </c>
      <c r="BZ18" s="35">
        <f t="shared" si="10"/>
        <v>232.21990520068479</v>
      </c>
      <c r="CA18" s="35">
        <f t="shared" si="10"/>
        <v>501.97977008029875</v>
      </c>
      <c r="CB18" s="35">
        <f t="shared" si="10"/>
        <v>430.04884320380029</v>
      </c>
      <c r="CC18" s="36">
        <f t="shared" si="10"/>
        <v>12314.061310908157</v>
      </c>
      <c r="CD18" s="26">
        <f t="shared" si="10"/>
        <v>40481.42</v>
      </c>
      <c r="CE18" s="105"/>
      <c r="CF18" s="12">
        <f t="shared" si="2"/>
        <v>40481.42</v>
      </c>
      <c r="CG18" s="12">
        <f t="shared" si="4"/>
        <v>40481.42</v>
      </c>
      <c r="CH18" s="12" t="b">
        <f t="shared" si="3"/>
        <v>1</v>
      </c>
      <c r="CI18" s="12">
        <v>40481.42</v>
      </c>
      <c r="CJ18" s="130"/>
      <c r="CK18" s="131"/>
      <c r="CL18" s="132"/>
    </row>
    <row r="19" spans="1:90" ht="24.75" customHeight="1">
      <c r="A19" s="22">
        <v>7.1</v>
      </c>
      <c r="B19" s="23" t="s">
        <v>94</v>
      </c>
      <c r="C19" s="24">
        <v>171.30279773156897</v>
      </c>
      <c r="D19" s="24">
        <v>65.498128544423437</v>
      </c>
      <c r="E19" s="24">
        <v>41.566120037807188</v>
      </c>
      <c r="F19" s="24">
        <v>238.06050567107749</v>
      </c>
      <c r="G19" s="24">
        <v>246.87756143667295</v>
      </c>
      <c r="H19" s="24">
        <v>139.81331285444233</v>
      </c>
      <c r="I19" s="24">
        <v>93.208875236294901</v>
      </c>
      <c r="J19" s="24">
        <v>115.88130434782609</v>
      </c>
      <c r="K19" s="24">
        <v>70.5364461247637</v>
      </c>
      <c r="L19" s="24">
        <v>59.200231568998113</v>
      </c>
      <c r="M19" s="24">
        <v>107.06424858223063</v>
      </c>
      <c r="N19" s="24">
        <v>84.391819470699431</v>
      </c>
      <c r="O19" s="24">
        <v>45.344858223062381</v>
      </c>
      <c r="P19" s="24">
        <v>141.0728922495274</v>
      </c>
      <c r="Q19" s="24">
        <v>104.54508979206049</v>
      </c>
      <c r="R19" s="24">
        <v>109.58340737240076</v>
      </c>
      <c r="S19" s="24">
        <v>219.16681474480151</v>
      </c>
      <c r="T19" s="24">
        <v>290.96284026465025</v>
      </c>
      <c r="U19" s="24">
        <v>80.613081285444238</v>
      </c>
      <c r="V19" s="24">
        <v>66.757707939508506</v>
      </c>
      <c r="W19" s="24">
        <v>118.40046313799623</v>
      </c>
      <c r="X19" s="24">
        <v>66.757707939508506</v>
      </c>
      <c r="Y19" s="24">
        <v>85.651398865784486</v>
      </c>
      <c r="Z19" s="24">
        <v>231.76260869565218</v>
      </c>
      <c r="AA19" s="24">
        <v>166.26448015122875</v>
      </c>
      <c r="AB19" s="24">
        <v>133.51541587901701</v>
      </c>
      <c r="AC19" s="24">
        <v>128.47709829867674</v>
      </c>
      <c r="AD19" s="24">
        <v>54.161913988657844</v>
      </c>
      <c r="AE19" s="24">
        <v>70.5364461247637</v>
      </c>
      <c r="AF19" s="24">
        <v>39.04696124763705</v>
      </c>
      <c r="AG19" s="25">
        <v>3586.0225378071841</v>
      </c>
      <c r="AH19" s="24">
        <v>211.6093383742911</v>
      </c>
      <c r="AI19" s="24">
        <v>287.18410207939507</v>
      </c>
      <c r="AJ19" s="24">
        <v>212.8689177693762</v>
      </c>
      <c r="AK19" s="24">
        <v>188.93690926275991</v>
      </c>
      <c r="AL19" s="24">
        <v>236.80092627599245</v>
      </c>
      <c r="AM19" s="24">
        <v>186.4177504725898</v>
      </c>
      <c r="AN19" s="24">
        <v>240.57966446124763</v>
      </c>
      <c r="AO19" s="24">
        <v>240.57966446124763</v>
      </c>
      <c r="AP19" s="24">
        <v>110.84298676748583</v>
      </c>
      <c r="AQ19" s="24">
        <v>165.00490075614366</v>
      </c>
      <c r="AR19" s="25">
        <v>2080.8251606805293</v>
      </c>
      <c r="AS19" s="24">
        <v>103.28551039697541</v>
      </c>
      <c r="AT19" s="24">
        <v>215.38807655954631</v>
      </c>
      <c r="AU19" s="24">
        <v>107.06424858223063</v>
      </c>
      <c r="AV19" s="24">
        <v>81.872660680529293</v>
      </c>
      <c r="AW19" s="24">
        <v>112.10256616257089</v>
      </c>
      <c r="AX19" s="24">
        <v>99.506772211720218</v>
      </c>
      <c r="AY19" s="24">
        <v>152.40910680529299</v>
      </c>
      <c r="AZ19" s="25">
        <v>871.62894139886566</v>
      </c>
      <c r="BA19" s="24">
        <v>176.34111531190925</v>
      </c>
      <c r="BB19" s="24">
        <v>79.353501890359169</v>
      </c>
      <c r="BC19" s="24">
        <v>518.94671077504722</v>
      </c>
      <c r="BD19" s="24">
        <v>146.11120982986768</v>
      </c>
      <c r="BE19" s="24">
        <v>81.872660680529293</v>
      </c>
      <c r="BF19" s="24">
        <v>132.25583648393194</v>
      </c>
      <c r="BG19" s="24">
        <v>137.29415406427222</v>
      </c>
      <c r="BH19" s="24">
        <v>96.987613421550094</v>
      </c>
      <c r="BI19" s="24">
        <v>0</v>
      </c>
      <c r="BJ19" s="24">
        <v>90.689716446124763</v>
      </c>
      <c r="BK19" s="24">
        <v>227.98387051039697</v>
      </c>
      <c r="BL19" s="24">
        <v>62.978969754253306</v>
      </c>
      <c r="BM19" s="24">
        <v>68.017287334593561</v>
      </c>
      <c r="BN19" s="24">
        <v>27.710746691871456</v>
      </c>
      <c r="BO19" s="24">
        <v>56.681072778827975</v>
      </c>
      <c r="BP19" s="24">
        <v>130.99625708884687</v>
      </c>
      <c r="BQ19" s="24">
        <v>222.94555293005669</v>
      </c>
      <c r="BR19" s="24">
        <v>139.81331285444233</v>
      </c>
      <c r="BS19" s="24">
        <v>83.132240075614376</v>
      </c>
      <c r="BT19" s="24">
        <v>130.99625708884687</v>
      </c>
      <c r="BU19" s="24">
        <v>143.59205103969754</v>
      </c>
      <c r="BV19" s="24">
        <v>293.48199905482045</v>
      </c>
      <c r="BW19" s="24">
        <v>243.09882325141777</v>
      </c>
      <c r="BX19" s="24">
        <v>240.57966446124763</v>
      </c>
      <c r="BY19" s="24">
        <v>153.66868620037806</v>
      </c>
      <c r="BZ19" s="24">
        <v>93.208875236294901</v>
      </c>
      <c r="CA19" s="24">
        <v>214.12849716446127</v>
      </c>
      <c r="CB19" s="24">
        <v>129.73667769376181</v>
      </c>
      <c r="CC19" s="25">
        <v>4122.6033601134222</v>
      </c>
      <c r="CD19" s="26">
        <v>10661.08</v>
      </c>
      <c r="CE19" s="105"/>
      <c r="CF19" s="12">
        <f t="shared" si="2"/>
        <v>10661.080000000002</v>
      </c>
      <c r="CG19" s="12">
        <f t="shared" si="4"/>
        <v>10661.080000000004</v>
      </c>
      <c r="CH19" s="12" t="b">
        <f t="shared" si="3"/>
        <v>1</v>
      </c>
      <c r="CI19" s="12">
        <v>10661.08</v>
      </c>
      <c r="CJ19" s="130"/>
      <c r="CK19" s="131"/>
      <c r="CL19" s="132"/>
    </row>
    <row r="20" spans="1:90" ht="18.75">
      <c r="A20" s="22">
        <v>7.2</v>
      </c>
      <c r="B20" s="66" t="s">
        <v>95</v>
      </c>
      <c r="C20" s="24">
        <v>317.59412615498144</v>
      </c>
      <c r="D20" s="24">
        <v>201.94080756353236</v>
      </c>
      <c r="E20" s="24">
        <v>90.758609983755548</v>
      </c>
      <c r="F20" s="24">
        <v>279.57717737394154</v>
      </c>
      <c r="G20" s="24">
        <v>268.06875954155362</v>
      </c>
      <c r="H20" s="24">
        <v>179.54584821155976</v>
      </c>
      <c r="I20" s="24">
        <v>158.80647458819629</v>
      </c>
      <c r="J20" s="24">
        <v>137.30874504582914</v>
      </c>
      <c r="K20" s="24">
        <v>598.20474583274154</v>
      </c>
      <c r="L20" s="24">
        <v>209.71545090575012</v>
      </c>
      <c r="M20" s="24">
        <v>621.47382016463109</v>
      </c>
      <c r="N20" s="24">
        <v>241.67285906008831</v>
      </c>
      <c r="O20" s="24">
        <v>822.1233300525472</v>
      </c>
      <c r="P20" s="24">
        <v>397.64406429488366</v>
      </c>
      <c r="Q20" s="24">
        <v>370.74577456684136</v>
      </c>
      <c r="R20" s="24">
        <v>117.01388256595352</v>
      </c>
      <c r="S20" s="24">
        <v>376.55401359651682</v>
      </c>
      <c r="T20" s="24">
        <v>1085.1833683922227</v>
      </c>
      <c r="U20" s="24">
        <v>275.96660538051384</v>
      </c>
      <c r="V20" s="24">
        <v>96.412965568117556</v>
      </c>
      <c r="W20" s="24">
        <v>37.88197330889389</v>
      </c>
      <c r="X20" s="24">
        <v>127.51566427308522</v>
      </c>
      <c r="Y20" s="24">
        <v>242.90901552870494</v>
      </c>
      <c r="Z20" s="24">
        <v>643.33256812048603</v>
      </c>
      <c r="AA20" s="24">
        <v>76.681459143405249</v>
      </c>
      <c r="AB20" s="24">
        <v>121.56571597405653</v>
      </c>
      <c r="AC20" s="24">
        <v>124.34681661353892</v>
      </c>
      <c r="AD20" s="24">
        <v>71.989658206957372</v>
      </c>
      <c r="AE20" s="24">
        <v>167.68972433432148</v>
      </c>
      <c r="AF20" s="24">
        <v>77.429624021105994</v>
      </c>
      <c r="AG20" s="25">
        <v>8537.6536483687141</v>
      </c>
      <c r="AH20" s="24">
        <v>153.56220152060746</v>
      </c>
      <c r="AI20" s="24">
        <v>196.57454016763296</v>
      </c>
      <c r="AJ20" s="24">
        <v>155.40740848252065</v>
      </c>
      <c r="AK20" s="24">
        <v>420.84522212688125</v>
      </c>
      <c r="AL20" s="24">
        <v>1268.260411755575</v>
      </c>
      <c r="AM20" s="24">
        <v>159.13407967244618</v>
      </c>
      <c r="AN20" s="24">
        <v>298.78439138818129</v>
      </c>
      <c r="AO20" s="24">
        <v>903.99169432262761</v>
      </c>
      <c r="AP20" s="24">
        <v>134.14626788227889</v>
      </c>
      <c r="AQ20" s="24">
        <v>238.54348666111812</v>
      </c>
      <c r="AR20" s="25">
        <v>3929.2497039798695</v>
      </c>
      <c r="AS20" s="24">
        <v>96.253086100963358</v>
      </c>
      <c r="AT20" s="24">
        <v>462.58489604941218</v>
      </c>
      <c r="AU20" s="24">
        <v>109.6060692304972</v>
      </c>
      <c r="AV20" s="24">
        <v>79.891552047241035</v>
      </c>
      <c r="AW20" s="24">
        <v>91.195280224816202</v>
      </c>
      <c r="AX20" s="24">
        <v>88.760817118018906</v>
      </c>
      <c r="AY20" s="24">
        <v>43.453890425764854</v>
      </c>
      <c r="AZ20" s="25">
        <v>971.7455911967138</v>
      </c>
      <c r="BA20" s="24">
        <v>163.08314001114837</v>
      </c>
      <c r="BB20" s="24">
        <v>73.269722077862539</v>
      </c>
      <c r="BC20" s="24">
        <v>961.64458841486544</v>
      </c>
      <c r="BD20" s="24">
        <v>425.7988355851017</v>
      </c>
      <c r="BE20" s="24">
        <v>117.95078507167734</v>
      </c>
      <c r="BF20" s="24">
        <v>137.48206290291009</v>
      </c>
      <c r="BG20" s="24">
        <v>94.737384957449905</v>
      </c>
      <c r="BH20" s="24">
        <v>118.72242369269944</v>
      </c>
      <c r="BI20" s="24">
        <v>26.371507846026088</v>
      </c>
      <c r="BJ20" s="24">
        <v>62.742196281400439</v>
      </c>
      <c r="BK20" s="24">
        <v>98.844459722286445</v>
      </c>
      <c r="BL20" s="24">
        <v>95.188587775232719</v>
      </c>
      <c r="BM20" s="24">
        <v>210.96692808715434</v>
      </c>
      <c r="BN20" s="24">
        <v>68.41407640322565</v>
      </c>
      <c r="BO20" s="24">
        <v>101.67773362449853</v>
      </c>
      <c r="BP20" s="24">
        <v>375.89298573676422</v>
      </c>
      <c r="BQ20" s="24">
        <v>104.66780955524699</v>
      </c>
      <c r="BR20" s="24">
        <v>180.99688181849248</v>
      </c>
      <c r="BS20" s="24">
        <v>329.58584804905564</v>
      </c>
      <c r="BT20" s="24">
        <v>150.89597266245235</v>
      </c>
      <c r="BU20" s="24">
        <v>134.45272867581664</v>
      </c>
      <c r="BV20" s="24">
        <v>223.15363513509655</v>
      </c>
      <c r="BW20" s="24">
        <v>121.52368689364475</v>
      </c>
      <c r="BX20" s="24">
        <v>102.69426435438098</v>
      </c>
      <c r="BY20" s="24">
        <v>1407.8395217920586</v>
      </c>
      <c r="BZ20" s="24">
        <v>112.10337656101112</v>
      </c>
      <c r="CA20" s="24">
        <v>259.01741118510989</v>
      </c>
      <c r="CB20" s="24">
        <v>260.32250158203419</v>
      </c>
      <c r="CC20" s="25">
        <v>6520.0410564547028</v>
      </c>
      <c r="CD20" s="26">
        <v>19958.689999999995</v>
      </c>
      <c r="CE20" s="105"/>
      <c r="CF20" s="12">
        <f t="shared" si="2"/>
        <v>19958.690000000002</v>
      </c>
      <c r="CG20" s="12">
        <f t="shared" si="4"/>
        <v>19958.689999999995</v>
      </c>
      <c r="CH20" s="12" t="b">
        <f t="shared" si="3"/>
        <v>1</v>
      </c>
      <c r="CI20" s="12">
        <v>19958.689999999999</v>
      </c>
      <c r="CJ20" s="130"/>
      <c r="CK20" s="131"/>
      <c r="CL20" s="132"/>
    </row>
    <row r="21" spans="1:90" ht="24.75" customHeight="1">
      <c r="A21" s="22">
        <v>7.3</v>
      </c>
      <c r="B21" s="23" t="s">
        <v>96</v>
      </c>
      <c r="C21" s="24">
        <v>29.605374893556064</v>
      </c>
      <c r="D21" s="24">
        <v>13.294535660619864</v>
      </c>
      <c r="E21" s="24">
        <v>5.9747993403204767</v>
      </c>
      <c r="F21" s="24">
        <v>21.788246838309203</v>
      </c>
      <c r="G21" s="24">
        <v>24.454294024050679</v>
      </c>
      <c r="H21" s="24">
        <v>17.140826146995369</v>
      </c>
      <c r="I21" s="24">
        <v>25.591597274581055</v>
      </c>
      <c r="J21" s="24">
        <v>13.00979057674887</v>
      </c>
      <c r="K21" s="24">
        <v>41.241620064872016</v>
      </c>
      <c r="L21" s="24">
        <v>6.8388272604038818</v>
      </c>
      <c r="M21" s="24">
        <v>29.277605914894458</v>
      </c>
      <c r="N21" s="24">
        <v>11.38572671622207</v>
      </c>
      <c r="O21" s="24">
        <v>24.375178587017221</v>
      </c>
      <c r="P21" s="24">
        <v>27.3909264430851</v>
      </c>
      <c r="Q21" s="24">
        <v>27.575728848430259</v>
      </c>
      <c r="R21" s="24">
        <v>4.8418602207949819</v>
      </c>
      <c r="S21" s="24">
        <v>12.438173090785744</v>
      </c>
      <c r="T21" s="24">
        <v>41.134065206948407</v>
      </c>
      <c r="U21" s="24">
        <v>30.242603981948502</v>
      </c>
      <c r="V21" s="24">
        <v>10.523689041917358</v>
      </c>
      <c r="W21" s="24">
        <v>4.3078203943285409</v>
      </c>
      <c r="X21" s="24">
        <v>18.546606896373834</v>
      </c>
      <c r="Y21" s="24">
        <v>24.320221999085149</v>
      </c>
      <c r="Z21" s="24">
        <v>43.173568583793703</v>
      </c>
      <c r="AA21" s="24">
        <v>20.05752265926753</v>
      </c>
      <c r="AB21" s="24">
        <v>26.894977900977224</v>
      </c>
      <c r="AC21" s="24">
        <v>15.834159645023171</v>
      </c>
      <c r="AD21" s="24">
        <v>5.5239367982687773</v>
      </c>
      <c r="AE21" s="24">
        <v>13.551146217329981</v>
      </c>
      <c r="AF21" s="24">
        <v>4.4291117292144637</v>
      </c>
      <c r="AG21" s="25">
        <v>594.76454295616395</v>
      </c>
      <c r="AH21" s="24">
        <v>14.053737099476862</v>
      </c>
      <c r="AI21" s="24">
        <v>12.741555604038364</v>
      </c>
      <c r="AJ21" s="24">
        <v>8.2235151743149828</v>
      </c>
      <c r="AK21" s="24">
        <v>4.5893725253986659</v>
      </c>
      <c r="AL21" s="24">
        <v>51.619276292910392</v>
      </c>
      <c r="AM21" s="24">
        <v>7.1506438774685357</v>
      </c>
      <c r="AN21" s="24">
        <v>13.330681909531496</v>
      </c>
      <c r="AO21" s="24">
        <v>69.784687430265166</v>
      </c>
      <c r="AP21" s="24">
        <v>20.301806487230042</v>
      </c>
      <c r="AQ21" s="24">
        <v>10.362225422982332</v>
      </c>
      <c r="AR21" s="25">
        <v>212.15750182361688</v>
      </c>
      <c r="AS21" s="24">
        <v>11.524144098203356</v>
      </c>
      <c r="AT21" s="24">
        <v>8.2001339163693601</v>
      </c>
      <c r="AU21" s="24">
        <v>4.2624358350200309</v>
      </c>
      <c r="AV21" s="24">
        <v>3.559897696499283</v>
      </c>
      <c r="AW21" s="24">
        <v>5.6720330651653965</v>
      </c>
      <c r="AX21" s="24">
        <v>7.0660366810423287</v>
      </c>
      <c r="AY21" s="24">
        <v>0.54464924735039355</v>
      </c>
      <c r="AZ21" s="25">
        <v>40.829330539650144</v>
      </c>
      <c r="BA21" s="24">
        <v>6.6664763872774042</v>
      </c>
      <c r="BB21" s="24">
        <v>3.475798790347405</v>
      </c>
      <c r="BC21" s="24">
        <v>33.963031505625473</v>
      </c>
      <c r="BD21" s="24">
        <v>10.392617085658163</v>
      </c>
      <c r="BE21" s="24">
        <v>3.707716669864018</v>
      </c>
      <c r="BF21" s="24">
        <v>4.4889890875668321</v>
      </c>
      <c r="BG21" s="24">
        <v>4.161340937574959</v>
      </c>
      <c r="BH21" s="24">
        <v>5.7181834703554433</v>
      </c>
      <c r="BI21" s="24">
        <v>1.437529693074002</v>
      </c>
      <c r="BJ21" s="24">
        <v>2.7408677895055225</v>
      </c>
      <c r="BK21" s="24">
        <v>5.0633381742850156</v>
      </c>
      <c r="BL21" s="24">
        <v>3.5324116901545319</v>
      </c>
      <c r="BM21" s="24">
        <v>4.4881505992057713</v>
      </c>
      <c r="BN21" s="24">
        <v>9.9933821077806435</v>
      </c>
      <c r="BO21" s="24">
        <v>8.6353667833814018</v>
      </c>
      <c r="BP21" s="24">
        <v>24.513357362494467</v>
      </c>
      <c r="BQ21" s="24">
        <v>6.0873532434444932</v>
      </c>
      <c r="BR21" s="24">
        <v>7.3834991838807458</v>
      </c>
      <c r="BS21" s="24">
        <v>17.494796295931291</v>
      </c>
      <c r="BT21" s="24">
        <v>5.4132703405801275</v>
      </c>
      <c r="BU21" s="24">
        <v>15.775405502267979</v>
      </c>
      <c r="BV21" s="24">
        <v>12.225204675504539</v>
      </c>
      <c r="BW21" s="24">
        <v>12.435659871792057</v>
      </c>
      <c r="BX21" s="24">
        <v>3.9531055861517577</v>
      </c>
      <c r="BY21" s="24">
        <v>29.353276591868845</v>
      </c>
      <c r="BZ21" s="24">
        <v>5.6115533140797664</v>
      </c>
      <c r="CA21" s="24">
        <v>10.338166240327205</v>
      </c>
      <c r="CB21" s="24">
        <v>3.2587757005895162</v>
      </c>
      <c r="CC21" s="25">
        <v>262.30862468056944</v>
      </c>
      <c r="CD21" s="26">
        <v>1110.06</v>
      </c>
      <c r="CE21" s="105"/>
      <c r="CF21" s="12">
        <f t="shared" si="2"/>
        <v>1110.0600000000004</v>
      </c>
      <c r="CG21" s="12">
        <f t="shared" si="4"/>
        <v>1110.0600000000002</v>
      </c>
      <c r="CH21" s="12" t="b">
        <f t="shared" si="3"/>
        <v>1</v>
      </c>
      <c r="CI21" s="12">
        <v>1110.06</v>
      </c>
      <c r="CJ21" s="130"/>
      <c r="CK21" s="131"/>
      <c r="CL21" s="132"/>
    </row>
    <row r="22" spans="1:90" ht="37.5">
      <c r="A22" s="22">
        <v>7.4</v>
      </c>
      <c r="B22" s="66" t="s">
        <v>97</v>
      </c>
      <c r="C22" s="24">
        <v>108.36914540854286</v>
      </c>
      <c r="D22" s="24">
        <v>115.14221699657682</v>
      </c>
      <c r="E22" s="24">
        <v>51.709796547105192</v>
      </c>
      <c r="F22" s="24">
        <v>156.56215478493829</v>
      </c>
      <c r="G22" s="24">
        <v>53.533315820806642</v>
      </c>
      <c r="H22" s="24">
        <v>37.512396487572531</v>
      </c>
      <c r="I22" s="24">
        <v>43.764462568834624</v>
      </c>
      <c r="J22" s="24">
        <v>45.783358907575526</v>
      </c>
      <c r="K22" s="24">
        <v>227.22352664086895</v>
      </c>
      <c r="L22" s="24">
        <v>44.480845140645947</v>
      </c>
      <c r="M22" s="24">
        <v>172.58307411817228</v>
      </c>
      <c r="N22" s="24">
        <v>67.144584685220977</v>
      </c>
      <c r="O22" s="24">
        <v>3982.9568478940319</v>
      </c>
      <c r="P22" s="24">
        <v>67.079458996874479</v>
      </c>
      <c r="Q22" s="24">
        <v>76.197055365381686</v>
      </c>
      <c r="R22" s="24">
        <v>65.972322294984338</v>
      </c>
      <c r="S22" s="24">
        <v>98.209538026491927</v>
      </c>
      <c r="T22" s="24">
        <v>272.94175986009833</v>
      </c>
      <c r="U22" s="24">
        <v>47.281249739544528</v>
      </c>
      <c r="V22" s="24">
        <v>62.97654063104622</v>
      </c>
      <c r="W22" s="24">
        <v>42.917828620330347</v>
      </c>
      <c r="X22" s="24">
        <v>22.793990921268033</v>
      </c>
      <c r="Y22" s="24">
        <v>53.272813067420714</v>
      </c>
      <c r="Z22" s="24">
        <v>132.66102716178011</v>
      </c>
      <c r="AA22" s="24">
        <v>37.577522175919022</v>
      </c>
      <c r="AB22" s="24">
        <v>23.184745051346905</v>
      </c>
      <c r="AC22" s="24">
        <v>27.67841754725405</v>
      </c>
      <c r="AD22" s="24">
        <v>10.745738577169218</v>
      </c>
      <c r="AE22" s="24">
        <v>32.172090043161177</v>
      </c>
      <c r="AF22" s="24">
        <v>30.348570769459709</v>
      </c>
      <c r="AG22" s="25">
        <v>6210.7763948504235</v>
      </c>
      <c r="AH22" s="24">
        <v>57.9618626283673</v>
      </c>
      <c r="AI22" s="24">
        <v>169.0011612591158</v>
      </c>
      <c r="AJ22" s="24">
        <v>45.587981842536031</v>
      </c>
      <c r="AK22" s="24">
        <v>33.47460381009077</v>
      </c>
      <c r="AL22" s="24">
        <v>311.04028754278784</v>
      </c>
      <c r="AM22" s="24">
        <v>38.96141072451988</v>
      </c>
      <c r="AN22" s="24">
        <v>18.36544411370739</v>
      </c>
      <c r="AO22" s="24">
        <v>189.90650721833606</v>
      </c>
      <c r="AP22" s="24">
        <v>32.62796986158655</v>
      </c>
      <c r="AQ22" s="24">
        <v>46.890495609465681</v>
      </c>
      <c r="AR22" s="25">
        <v>943.81772461051332</v>
      </c>
      <c r="AS22" s="24">
        <v>36.0145056556035</v>
      </c>
      <c r="AT22" s="24">
        <v>65.776945229944886</v>
      </c>
      <c r="AU22" s="24">
        <v>15.695290891501703</v>
      </c>
      <c r="AV22" s="24">
        <v>24.226756064890605</v>
      </c>
      <c r="AW22" s="24">
        <v>9.3129734335466523</v>
      </c>
      <c r="AX22" s="24">
        <v>33.279226745051332</v>
      </c>
      <c r="AY22" s="24">
        <v>3.5819128590564047</v>
      </c>
      <c r="AZ22" s="25">
        <v>187.88761087959509</v>
      </c>
      <c r="BA22" s="24">
        <v>27.808668923946989</v>
      </c>
      <c r="BB22" s="24">
        <v>12.569257850870663</v>
      </c>
      <c r="BC22" s="24">
        <v>128.16735466587275</v>
      </c>
      <c r="BD22" s="24">
        <v>41.354812100014868</v>
      </c>
      <c r="BE22" s="24">
        <v>29.371685444262521</v>
      </c>
      <c r="BF22" s="24">
        <v>32.193395648323126</v>
      </c>
      <c r="BG22" s="24">
        <v>24.970709626561622</v>
      </c>
      <c r="BH22" s="24">
        <v>28.069171677332925</v>
      </c>
      <c r="BI22" s="24">
        <v>5.4705578211043298</v>
      </c>
      <c r="BJ22" s="24">
        <v>17.388558788510188</v>
      </c>
      <c r="BK22" s="24">
        <v>144.64415381753233</v>
      </c>
      <c r="BL22" s="24">
        <v>23.249870739693399</v>
      </c>
      <c r="BM22" s="24">
        <v>226.18151562732541</v>
      </c>
      <c r="BN22" s="24">
        <v>10.615487200476254</v>
      </c>
      <c r="BO22" s="24">
        <v>24.291881753237075</v>
      </c>
      <c r="BP22" s="24">
        <v>84.923897603810033</v>
      </c>
      <c r="BQ22" s="24">
        <v>31.58595884804285</v>
      </c>
      <c r="BR22" s="24">
        <v>41.485063476707843</v>
      </c>
      <c r="BS22" s="24">
        <v>68.056344322071695</v>
      </c>
      <c r="BT22" s="24">
        <v>38.945161631195099</v>
      </c>
      <c r="BU22" s="24">
        <v>43.113205685369806</v>
      </c>
      <c r="BV22" s="24">
        <v>63.627797514511094</v>
      </c>
      <c r="BW22" s="24">
        <v>68.772726893882918</v>
      </c>
      <c r="BX22" s="24">
        <v>22.338111102842682</v>
      </c>
      <c r="BY22" s="24">
        <v>93.390237088852487</v>
      </c>
      <c r="BZ22" s="24">
        <v>21.296100089298989</v>
      </c>
      <c r="CA22" s="24">
        <v>18.495695490400351</v>
      </c>
      <c r="CB22" s="24">
        <v>36.730888227414759</v>
      </c>
      <c r="CC22" s="25">
        <v>1409.1082696594649</v>
      </c>
      <c r="CD22" s="26">
        <v>8751.59</v>
      </c>
      <c r="CE22" s="105"/>
      <c r="CF22" s="12">
        <f t="shared" si="2"/>
        <v>8751.5899999999965</v>
      </c>
      <c r="CG22" s="12">
        <f t="shared" si="4"/>
        <v>8751.590000000002</v>
      </c>
      <c r="CH22" s="12" t="b">
        <f t="shared" si="3"/>
        <v>1</v>
      </c>
      <c r="CI22" s="12">
        <v>8751.59</v>
      </c>
      <c r="CJ22" s="130"/>
      <c r="CK22" s="131"/>
      <c r="CL22" s="132"/>
    </row>
    <row r="23" spans="1:90" s="2" customFormat="1" ht="24.75" customHeight="1">
      <c r="A23" s="22">
        <v>8</v>
      </c>
      <c r="B23" s="40" t="s">
        <v>98</v>
      </c>
      <c r="C23" s="35">
        <v>476.7808161148094</v>
      </c>
      <c r="D23" s="35">
        <v>411.46837555113683</v>
      </c>
      <c r="E23" s="35">
        <v>141.51028788795713</v>
      </c>
      <c r="F23" s="35">
        <v>387.5204806777902</v>
      </c>
      <c r="G23" s="35">
        <v>455.01000259358523</v>
      </c>
      <c r="H23" s="35">
        <v>191.58315898677267</v>
      </c>
      <c r="I23" s="35">
        <v>291.72890118440387</v>
      </c>
      <c r="J23" s="35">
        <v>239.47894873346587</v>
      </c>
      <c r="K23" s="35">
        <v>633.53067346762339</v>
      </c>
      <c r="L23" s="35">
        <v>180.69775222616065</v>
      </c>
      <c r="M23" s="35">
        <v>674.89521915794921</v>
      </c>
      <c r="N23" s="35">
        <v>187.22899628252787</v>
      </c>
      <c r="O23" s="35">
        <v>640.0619175239907</v>
      </c>
      <c r="P23" s="35">
        <v>385.3433993256678</v>
      </c>
      <c r="Q23" s="35">
        <v>468.07249070631968</v>
      </c>
      <c r="R23" s="35">
        <v>198.11440304313996</v>
      </c>
      <c r="S23" s="35">
        <v>472.42665341056448</v>
      </c>
      <c r="T23" s="35">
        <v>788.10344946831503</v>
      </c>
      <c r="U23" s="35">
        <v>248.1872741419555</v>
      </c>
      <c r="V23" s="35">
        <v>180.69775222616065</v>
      </c>
      <c r="W23" s="35">
        <v>130.62488112734502</v>
      </c>
      <c r="X23" s="35">
        <v>174.16650816979339</v>
      </c>
      <c r="Y23" s="35">
        <v>274.31225036742455</v>
      </c>
      <c r="Z23" s="35">
        <v>592.16612777729745</v>
      </c>
      <c r="AA23" s="35">
        <v>215.53105386011927</v>
      </c>
      <c r="AB23" s="35">
        <v>354.86426039595398</v>
      </c>
      <c r="AC23" s="35">
        <v>200.29148439526239</v>
      </c>
      <c r="AD23" s="35">
        <v>165.4581827613037</v>
      </c>
      <c r="AE23" s="35">
        <v>180.69775222616065</v>
      </c>
      <c r="AF23" s="35">
        <v>137.15612518371228</v>
      </c>
      <c r="AG23" s="36">
        <v>10077.709578974669</v>
      </c>
      <c r="AH23" s="35">
        <v>380.989236621423</v>
      </c>
      <c r="AI23" s="35">
        <v>446.30167718509551</v>
      </c>
      <c r="AJ23" s="35">
        <v>348.33301633958678</v>
      </c>
      <c r="AK23" s="35">
        <v>304.79138929713844</v>
      </c>
      <c r="AL23" s="35">
        <v>1417.2799602316936</v>
      </c>
      <c r="AM23" s="35">
        <v>317.85387740987289</v>
      </c>
      <c r="AN23" s="35">
        <v>309.14555200138324</v>
      </c>
      <c r="AO23" s="35">
        <v>988.39493386357731</v>
      </c>
      <c r="AP23" s="35">
        <v>269.9580876631797</v>
      </c>
      <c r="AQ23" s="35">
        <v>389.69756202991266</v>
      </c>
      <c r="AR23" s="36">
        <v>5172.7452926428632</v>
      </c>
      <c r="AS23" s="35">
        <v>224.23937926860896</v>
      </c>
      <c r="AT23" s="35">
        <v>326.56220281836261</v>
      </c>
      <c r="AU23" s="35">
        <v>128.44779977522262</v>
      </c>
      <c r="AV23" s="35">
        <v>161.10402005705888</v>
      </c>
      <c r="AW23" s="35">
        <v>93.614498141263937</v>
      </c>
      <c r="AX23" s="35">
        <v>222.06229791648656</v>
      </c>
      <c r="AY23" s="35">
        <v>108.85406760612088</v>
      </c>
      <c r="AZ23" s="36">
        <v>1264.8842655831245</v>
      </c>
      <c r="BA23" s="35">
        <v>357.04134174807632</v>
      </c>
      <c r="BB23" s="35">
        <v>152.39569464856922</v>
      </c>
      <c r="BC23" s="35">
        <v>796.81177487680463</v>
      </c>
      <c r="BD23" s="35">
        <v>291.72890118440387</v>
      </c>
      <c r="BE23" s="35">
        <v>211.17689115587447</v>
      </c>
      <c r="BF23" s="35">
        <v>254.71851819832281</v>
      </c>
      <c r="BG23" s="35">
        <v>269.9580876631797</v>
      </c>
      <c r="BH23" s="35">
        <v>261.24976225469004</v>
      </c>
      <c r="BI23" s="35">
        <v>130.62488112734502</v>
      </c>
      <c r="BJ23" s="35">
        <v>178.52067087403816</v>
      </c>
      <c r="BK23" s="35">
        <v>302.61430794501598</v>
      </c>
      <c r="BL23" s="35">
        <v>211.17689115587447</v>
      </c>
      <c r="BM23" s="35">
        <v>239.47894873346587</v>
      </c>
      <c r="BN23" s="35">
        <v>161.10402005705888</v>
      </c>
      <c r="BO23" s="35">
        <v>215.53105386011927</v>
      </c>
      <c r="BP23" s="35">
        <v>568.21823290395093</v>
      </c>
      <c r="BQ23" s="35">
        <v>289.55181983228147</v>
      </c>
      <c r="BR23" s="35">
        <v>296.08306388864872</v>
      </c>
      <c r="BS23" s="35">
        <v>511.61411774876802</v>
      </c>
      <c r="BT23" s="35">
        <v>224.23937926860896</v>
      </c>
      <c r="BU23" s="35">
        <v>350.51009769170918</v>
      </c>
      <c r="BV23" s="35">
        <v>487.66622287542145</v>
      </c>
      <c r="BW23" s="35">
        <v>402.76005014264717</v>
      </c>
      <c r="BX23" s="35">
        <v>189.4060776346503</v>
      </c>
      <c r="BY23" s="35">
        <v>650.94732428460281</v>
      </c>
      <c r="BZ23" s="35">
        <v>158.92693870493645</v>
      </c>
      <c r="CA23" s="35">
        <v>296.08306388864872</v>
      </c>
      <c r="CB23" s="35">
        <v>206.82272845162967</v>
      </c>
      <c r="CC23" s="36">
        <v>8666.9608627993421</v>
      </c>
      <c r="CD23" s="26">
        <v>25182.3</v>
      </c>
      <c r="CE23" s="105"/>
      <c r="CF23" s="12">
        <f t="shared" si="2"/>
        <v>25182.3</v>
      </c>
      <c r="CG23" s="12">
        <f t="shared" si="4"/>
        <v>25182.3</v>
      </c>
      <c r="CH23" s="12" t="b">
        <f t="shared" si="3"/>
        <v>1</v>
      </c>
      <c r="CI23" s="12">
        <v>25182.3</v>
      </c>
      <c r="CJ23" s="130"/>
      <c r="CK23" s="131"/>
      <c r="CL23" s="132"/>
    </row>
    <row r="24" spans="1:90" s="2" customFormat="1" ht="37.5">
      <c r="A24" s="22">
        <v>9</v>
      </c>
      <c r="B24" s="65" t="s">
        <v>99</v>
      </c>
      <c r="C24" s="35">
        <v>2133.9129250372512</v>
      </c>
      <c r="D24" s="35">
        <v>1392.0476831725446</v>
      </c>
      <c r="E24" s="35">
        <v>625.4109371320036</v>
      </c>
      <c r="F24" s="35">
        <v>1801.9022820124499</v>
      </c>
      <c r="G24" s="35">
        <v>1368.9675322343787</v>
      </c>
      <c r="H24" s="35">
        <v>959.5550780902829</v>
      </c>
      <c r="I24" s="35">
        <v>1038.5432535074378</v>
      </c>
      <c r="J24" s="35">
        <v>837.02114294668024</v>
      </c>
      <c r="K24" s="35">
        <v>2383.8868556941356</v>
      </c>
      <c r="L24" s="35">
        <v>641.00230001556713</v>
      </c>
      <c r="M24" s="35">
        <v>2537.6901566315414</v>
      </c>
      <c r="N24" s="35">
        <v>986.87993009899742</v>
      </c>
      <c r="O24" s="35">
        <v>5343.6645626330956</v>
      </c>
      <c r="P24" s="35">
        <v>1624.870078203887</v>
      </c>
      <c r="Q24" s="35">
        <v>1718.0448603890964</v>
      </c>
      <c r="R24" s="35">
        <v>720.91243923966147</v>
      </c>
      <c r="S24" s="35">
        <v>1179.8129161303846</v>
      </c>
      <c r="T24" s="35">
        <v>2266.6423456792008</v>
      </c>
      <c r="U24" s="35">
        <v>1000.9918545169629</v>
      </c>
      <c r="V24" s="35">
        <v>839.61042423512879</v>
      </c>
      <c r="W24" s="35">
        <v>645.14783866662879</v>
      </c>
      <c r="X24" s="35">
        <v>799.56181637173302</v>
      </c>
      <c r="Y24" s="35">
        <v>1361.4619890450631</v>
      </c>
      <c r="Z24" s="35">
        <v>2274.7662016600707</v>
      </c>
      <c r="AA24" s="35">
        <v>880.45009528511491</v>
      </c>
      <c r="AB24" s="35">
        <v>1479.0197595439267</v>
      </c>
      <c r="AC24" s="35">
        <v>772.5372954266735</v>
      </c>
      <c r="AD24" s="35">
        <v>691.53272395485271</v>
      </c>
      <c r="AE24" s="35">
        <v>784.51892951603372</v>
      </c>
      <c r="AF24" s="35">
        <v>599.16908613877752</v>
      </c>
      <c r="AG24" s="36">
        <v>41689.535293209548</v>
      </c>
      <c r="AH24" s="35">
        <v>1606.9721704181686</v>
      </c>
      <c r="AI24" s="35">
        <v>1937.7641817311398</v>
      </c>
      <c r="AJ24" s="35">
        <v>1635.3095156255977</v>
      </c>
      <c r="AK24" s="35">
        <v>1371.9262524981611</v>
      </c>
      <c r="AL24" s="35">
        <v>3291.9851014991286</v>
      </c>
      <c r="AM24" s="35">
        <v>1226.8174972290485</v>
      </c>
      <c r="AN24" s="35">
        <v>747.39427746645526</v>
      </c>
      <c r="AO24" s="35">
        <v>3116.6896038620448</v>
      </c>
      <c r="AP24" s="35">
        <v>1254.4247996565728</v>
      </c>
      <c r="AQ24" s="35">
        <v>1365.5698553469449</v>
      </c>
      <c r="AR24" s="36">
        <v>17554.853255333262</v>
      </c>
      <c r="AS24" s="35">
        <v>821.03621707488242</v>
      </c>
      <c r="AT24" s="35">
        <v>1057.5503543711818</v>
      </c>
      <c r="AU24" s="35">
        <v>564.1659404660694</v>
      </c>
      <c r="AV24" s="35">
        <v>583.62150330877648</v>
      </c>
      <c r="AW24" s="35">
        <v>456.40291945582169</v>
      </c>
      <c r="AX24" s="35">
        <v>841.57624458865462</v>
      </c>
      <c r="AY24" s="35">
        <v>393.51103457107399</v>
      </c>
      <c r="AZ24" s="36">
        <v>4717.8642138364603</v>
      </c>
      <c r="BA24" s="35">
        <v>1332.0758253413826</v>
      </c>
      <c r="BB24" s="35">
        <v>604.69018470125889</v>
      </c>
      <c r="BC24" s="35">
        <v>2965.9223995453667</v>
      </c>
      <c r="BD24" s="35">
        <v>1076.2278869143502</v>
      </c>
      <c r="BE24" s="35">
        <v>1115.5128635839255</v>
      </c>
      <c r="BF24" s="35">
        <v>1013.7069416113376</v>
      </c>
      <c r="BG24" s="35">
        <v>790.04272327697811</v>
      </c>
      <c r="BH24" s="35">
        <v>1281.9142419893037</v>
      </c>
      <c r="BI24" s="35">
        <v>481.09627771261455</v>
      </c>
      <c r="BJ24" s="35">
        <v>762.79495467748211</v>
      </c>
      <c r="BK24" s="35">
        <v>1073.0136561515581</v>
      </c>
      <c r="BL24" s="35">
        <v>838.35433805554032</v>
      </c>
      <c r="BM24" s="35">
        <v>1333.3034107243445</v>
      </c>
      <c r="BN24" s="35">
        <v>604.55644364972784</v>
      </c>
      <c r="BO24" s="35">
        <v>1527.577608253793</v>
      </c>
      <c r="BP24" s="35">
        <v>2020.5143176871361</v>
      </c>
      <c r="BQ24" s="35">
        <v>1430.181628778608</v>
      </c>
      <c r="BR24" s="35">
        <v>1425.5633177863131</v>
      </c>
      <c r="BS24" s="35">
        <v>1647.7112435143922</v>
      </c>
      <c r="BT24" s="35">
        <v>857.21043888487793</v>
      </c>
      <c r="BU24" s="35">
        <v>1224.5189710689008</v>
      </c>
      <c r="BV24" s="35">
        <v>1889.9373625556871</v>
      </c>
      <c r="BW24" s="35">
        <v>1504.77186897257</v>
      </c>
      <c r="BX24" s="35">
        <v>733.18741610520169</v>
      </c>
      <c r="BY24" s="35">
        <v>1579.460400494344</v>
      </c>
      <c r="BZ24" s="35">
        <v>636.41456583276567</v>
      </c>
      <c r="CA24" s="35">
        <v>984.48114335960054</v>
      </c>
      <c r="CB24" s="35">
        <v>757.17480639134385</v>
      </c>
      <c r="CC24" s="36">
        <v>33491.917237620706</v>
      </c>
      <c r="CD24" s="26">
        <v>97454.17</v>
      </c>
      <c r="CE24" s="105"/>
      <c r="CF24" s="12">
        <f t="shared" si="2"/>
        <v>97454.169999999984</v>
      </c>
      <c r="CG24" s="12">
        <f t="shared" si="4"/>
        <v>97454.169999999955</v>
      </c>
      <c r="CH24" s="12" t="b">
        <f t="shared" si="3"/>
        <v>1</v>
      </c>
      <c r="CI24" s="12">
        <v>97454.17</v>
      </c>
      <c r="CJ24" s="130"/>
      <c r="CK24" s="131"/>
      <c r="CL24" s="132"/>
    </row>
    <row r="25" spans="1:90" s="2" customFormat="1" ht="25.5" customHeight="1">
      <c r="A25" s="22">
        <v>10</v>
      </c>
      <c r="B25" s="40" t="s">
        <v>100</v>
      </c>
      <c r="C25" s="35">
        <v>490.09077767956529</v>
      </c>
      <c r="D25" s="35">
        <v>402.66510424082168</v>
      </c>
      <c r="E25" s="35">
        <v>180.91638228993347</v>
      </c>
      <c r="F25" s="35">
        <v>746.25351510734095</v>
      </c>
      <c r="G25" s="35">
        <v>502.64146484671255</v>
      </c>
      <c r="H25" s="35">
        <v>352.32539209742305</v>
      </c>
      <c r="I25" s="35">
        <v>319.0588051818205</v>
      </c>
      <c r="J25" s="35">
        <v>374.35198751107151</v>
      </c>
      <c r="K25" s="35">
        <v>831.17523245487837</v>
      </c>
      <c r="L25" s="35">
        <v>346.93480782629342</v>
      </c>
      <c r="M25" s="35">
        <v>533.09911453966936</v>
      </c>
      <c r="N25" s="35">
        <v>207.16242802733598</v>
      </c>
      <c r="O25" s="35">
        <v>309.65591956531466</v>
      </c>
      <c r="P25" s="35">
        <v>592.02714736403539</v>
      </c>
      <c r="Q25" s="35">
        <v>887.44894331754506</v>
      </c>
      <c r="R25" s="35">
        <v>378.14517704321293</v>
      </c>
      <c r="S25" s="35">
        <v>495.79299260390451</v>
      </c>
      <c r="T25" s="35">
        <v>1402.1268637867947</v>
      </c>
      <c r="U25" s="35">
        <v>369.02021207614024</v>
      </c>
      <c r="V25" s="35">
        <v>258.69351794164885</v>
      </c>
      <c r="W25" s="35">
        <v>205.96217147278909</v>
      </c>
      <c r="X25" s="35">
        <v>426.77170961143753</v>
      </c>
      <c r="Y25" s="35">
        <v>592.658370400585</v>
      </c>
      <c r="Z25" s="35">
        <v>1015.1216978236126</v>
      </c>
      <c r="AA25" s="35">
        <v>475.55853520097099</v>
      </c>
      <c r="AB25" s="35">
        <v>531.12285889070199</v>
      </c>
      <c r="AC25" s="35">
        <v>277.50157048084736</v>
      </c>
      <c r="AD25" s="35">
        <v>275.0080597450314</v>
      </c>
      <c r="AE25" s="35">
        <v>249.43973490888709</v>
      </c>
      <c r="AF25" s="35">
        <v>262.09669812539937</v>
      </c>
      <c r="AG25" s="36">
        <v>14290.827192161725</v>
      </c>
      <c r="AH25" s="35">
        <v>352.71284111697861</v>
      </c>
      <c r="AI25" s="35">
        <v>956.3020062581885</v>
      </c>
      <c r="AJ25" s="35">
        <v>365.39989461557212</v>
      </c>
      <c r="AK25" s="35">
        <v>425.90957832471844</v>
      </c>
      <c r="AL25" s="35">
        <v>4143.7446022750873</v>
      </c>
      <c r="AM25" s="35">
        <v>574.2046349277673</v>
      </c>
      <c r="AN25" s="35">
        <v>294.37052984909087</v>
      </c>
      <c r="AO25" s="35">
        <v>2984.1753568123158</v>
      </c>
      <c r="AP25" s="35">
        <v>540.9445111763082</v>
      </c>
      <c r="AQ25" s="35">
        <v>603.69435476105389</v>
      </c>
      <c r="AR25" s="36">
        <v>11241.458310117081</v>
      </c>
      <c r="AS25" s="35">
        <v>313.49958507033267</v>
      </c>
      <c r="AT25" s="35">
        <v>654.13639577420054</v>
      </c>
      <c r="AU25" s="35">
        <v>293.05380786268597</v>
      </c>
      <c r="AV25" s="35">
        <v>209.15219155518662</v>
      </c>
      <c r="AW25" s="35">
        <v>151.92572990449796</v>
      </c>
      <c r="AX25" s="35">
        <v>344.11651458330812</v>
      </c>
      <c r="AY25" s="35">
        <v>194.41830984977238</v>
      </c>
      <c r="AZ25" s="36">
        <v>2160.302534599984</v>
      </c>
      <c r="BA25" s="35">
        <v>588.01956530767075</v>
      </c>
      <c r="BB25" s="35">
        <v>863.05090680776777</v>
      </c>
      <c r="BC25" s="35">
        <v>3183.4327494863232</v>
      </c>
      <c r="BD25" s="35">
        <v>559.38441227172848</v>
      </c>
      <c r="BE25" s="35">
        <v>247.10157022520539</v>
      </c>
      <c r="BF25" s="35">
        <v>299.30089691617417</v>
      </c>
      <c r="BG25" s="35">
        <v>33.040077270415935</v>
      </c>
      <c r="BH25" s="35">
        <v>202.54155063202637</v>
      </c>
      <c r="BI25" s="35">
        <v>109.10289090366363</v>
      </c>
      <c r="BJ25" s="35">
        <v>172.55805549733429</v>
      </c>
      <c r="BK25" s="35">
        <v>422.63422316898067</v>
      </c>
      <c r="BL25" s="35">
        <v>240.5714884691055</v>
      </c>
      <c r="BM25" s="35">
        <v>244.7500439699738</v>
      </c>
      <c r="BN25" s="35">
        <v>161.31290181416543</v>
      </c>
      <c r="BO25" s="35">
        <v>107.79516146716828</v>
      </c>
      <c r="BP25" s="35">
        <v>950.00241222720013</v>
      </c>
      <c r="BQ25" s="35">
        <v>376.22618831623333</v>
      </c>
      <c r="BR25" s="35">
        <v>227.8906166221249</v>
      </c>
      <c r="BS25" s="35">
        <v>890.51888251211847</v>
      </c>
      <c r="BT25" s="35">
        <v>374.45488399529211</v>
      </c>
      <c r="BU25" s="35">
        <v>367.51901750057323</v>
      </c>
      <c r="BV25" s="35">
        <v>445.87737534436167</v>
      </c>
      <c r="BW25" s="35">
        <v>798.27443538579462</v>
      </c>
      <c r="BX25" s="35">
        <v>600.64619163134967</v>
      </c>
      <c r="BY25" s="35">
        <v>911.3827690697135</v>
      </c>
      <c r="BZ25" s="35">
        <v>142.48895082693684</v>
      </c>
      <c r="CA25" s="35">
        <v>711.03528434132272</v>
      </c>
      <c r="CB25" s="35">
        <v>424.79846114048121</v>
      </c>
      <c r="CC25" s="36">
        <v>14655.711963121204</v>
      </c>
      <c r="CD25" s="26">
        <v>42348.3</v>
      </c>
      <c r="CE25" s="105"/>
      <c r="CF25" s="12">
        <f t="shared" si="2"/>
        <v>42348.299999999996</v>
      </c>
      <c r="CG25" s="12">
        <f t="shared" si="4"/>
        <v>42348.299999999974</v>
      </c>
      <c r="CH25" s="12" t="b">
        <f t="shared" si="3"/>
        <v>1</v>
      </c>
      <c r="CI25" s="12">
        <v>42348.3</v>
      </c>
      <c r="CJ25" s="130"/>
      <c r="CK25" s="131"/>
      <c r="CL25" s="132"/>
    </row>
    <row r="26" spans="1:90" s="2" customFormat="1" ht="25.5" customHeight="1" thickBot="1">
      <c r="A26" s="27">
        <v>11</v>
      </c>
      <c r="B26" s="28" t="s">
        <v>101</v>
      </c>
      <c r="C26" s="29">
        <v>771.16971239583427</v>
      </c>
      <c r="D26" s="29">
        <v>586.45764559472673</v>
      </c>
      <c r="E26" s="29">
        <v>263.39043057361289</v>
      </c>
      <c r="F26" s="29">
        <v>716.91019712349942</v>
      </c>
      <c r="G26" s="29">
        <v>517.38234546782451</v>
      </c>
      <c r="H26" s="29">
        <v>356.94550224546845</v>
      </c>
      <c r="I26" s="29">
        <v>471.81520885863063</v>
      </c>
      <c r="J26" s="29">
        <v>214.53619040397828</v>
      </c>
      <c r="K26" s="29">
        <v>983.53700333759207</v>
      </c>
      <c r="L26" s="29">
        <v>143.78345571436171</v>
      </c>
      <c r="M26" s="29">
        <v>562.69809040687812</v>
      </c>
      <c r="N26" s="29">
        <v>218.92318337060985</v>
      </c>
      <c r="O26" s="29">
        <v>610.60390568050161</v>
      </c>
      <c r="P26" s="29">
        <v>606.94052830146097</v>
      </c>
      <c r="Q26" s="29">
        <v>767.47242523592456</v>
      </c>
      <c r="R26" s="29">
        <v>184.4802929665174</v>
      </c>
      <c r="S26" s="29">
        <v>474.58017833167554</v>
      </c>
      <c r="T26" s="29">
        <v>919.74658292194886</v>
      </c>
      <c r="U26" s="29">
        <v>352.59396845283698</v>
      </c>
      <c r="V26" s="29">
        <v>464.99499171898844</v>
      </c>
      <c r="W26" s="29">
        <v>125.6148377147764</v>
      </c>
      <c r="X26" s="29">
        <v>356.84984059617307</v>
      </c>
      <c r="Y26" s="29">
        <v>587.73124638281445</v>
      </c>
      <c r="Z26" s="29">
        <v>906.67833089076612</v>
      </c>
      <c r="AA26" s="29">
        <v>370.99740456078615</v>
      </c>
      <c r="AB26" s="29">
        <v>471.31205976612642</v>
      </c>
      <c r="AC26" s="29">
        <v>524.32043071339103</v>
      </c>
      <c r="AD26" s="29">
        <v>148.38332885050056</v>
      </c>
      <c r="AE26" s="29">
        <v>459.16793492492013</v>
      </c>
      <c r="AF26" s="29">
        <v>124.2753979083348</v>
      </c>
      <c r="AG26" s="30">
        <v>14264.292651411461</v>
      </c>
      <c r="AH26" s="29">
        <v>457.73939041373268</v>
      </c>
      <c r="AI26" s="29">
        <v>679.71414557178389</v>
      </c>
      <c r="AJ26" s="29">
        <v>639.41684153454253</v>
      </c>
      <c r="AK26" s="29">
        <v>404.50680939339168</v>
      </c>
      <c r="AL26" s="29">
        <v>1817.5158293928116</v>
      </c>
      <c r="AM26" s="29">
        <v>521.05091858678156</v>
      </c>
      <c r="AN26" s="29">
        <v>214.06774065249087</v>
      </c>
      <c r="AO26" s="29">
        <v>1113.8787208817703</v>
      </c>
      <c r="AP26" s="29">
        <v>452.96944567082619</v>
      </c>
      <c r="AQ26" s="29">
        <v>488.18717596236741</v>
      </c>
      <c r="AR26" s="30">
        <v>6789.047018060498</v>
      </c>
      <c r="AS26" s="29">
        <v>400.8568417099288</v>
      </c>
      <c r="AT26" s="29">
        <v>530.12003125726824</v>
      </c>
      <c r="AU26" s="29">
        <v>217.40641819009653</v>
      </c>
      <c r="AV26" s="29">
        <v>251.62922674365217</v>
      </c>
      <c r="AW26" s="29">
        <v>160.59068992585796</v>
      </c>
      <c r="AX26" s="29">
        <v>227.6988449971908</v>
      </c>
      <c r="AY26" s="29">
        <v>63.17870860232695</v>
      </c>
      <c r="AZ26" s="30">
        <v>1851.4807614263218</v>
      </c>
      <c r="BA26" s="29">
        <v>338.79471074456495</v>
      </c>
      <c r="BB26" s="29">
        <v>113.77964253870806</v>
      </c>
      <c r="BC26" s="29">
        <v>1325.5393308989107</v>
      </c>
      <c r="BD26" s="29">
        <v>526.55547609153962</v>
      </c>
      <c r="BE26" s="29">
        <v>242.25729007793095</v>
      </c>
      <c r="BF26" s="29">
        <v>488.60718898011567</v>
      </c>
      <c r="BG26" s="29">
        <v>222.2814624131741</v>
      </c>
      <c r="BH26" s="29">
        <v>530.30974780149347</v>
      </c>
      <c r="BI26" s="29">
        <v>61.625675866259826</v>
      </c>
      <c r="BJ26" s="29">
        <v>163.93397754703361</v>
      </c>
      <c r="BK26" s="29">
        <v>549.31465009061367</v>
      </c>
      <c r="BL26" s="29">
        <v>227.89084285223009</v>
      </c>
      <c r="BM26" s="29">
        <v>447.85645208388706</v>
      </c>
      <c r="BN26" s="29">
        <v>133.77995950372031</v>
      </c>
      <c r="BO26" s="29">
        <v>306.76042597251899</v>
      </c>
      <c r="BP26" s="29">
        <v>863.84653967911731</v>
      </c>
      <c r="BQ26" s="29">
        <v>312.29577758432652</v>
      </c>
      <c r="BR26" s="29">
        <v>493.3170819908014</v>
      </c>
      <c r="BS26" s="29">
        <v>751.71869640091859</v>
      </c>
      <c r="BT26" s="29">
        <v>392.53940939293869</v>
      </c>
      <c r="BU26" s="29">
        <v>607.24708431845829</v>
      </c>
      <c r="BV26" s="29">
        <v>767.04871311903366</v>
      </c>
      <c r="BW26" s="29">
        <v>693.4138413147366</v>
      </c>
      <c r="BX26" s="29">
        <v>135.15793543361846</v>
      </c>
      <c r="BY26" s="29">
        <v>1024.8165447478966</v>
      </c>
      <c r="BZ26" s="29">
        <v>159.2314865827143</v>
      </c>
      <c r="CA26" s="29">
        <v>401.20935619549107</v>
      </c>
      <c r="CB26" s="29">
        <v>215.20026887896631</v>
      </c>
      <c r="CC26" s="41">
        <v>12496.329569101717</v>
      </c>
      <c r="CD26" s="31">
        <v>35401.15</v>
      </c>
      <c r="CE26" s="105"/>
      <c r="CF26" s="11">
        <f t="shared" si="2"/>
        <v>35401.149999999994</v>
      </c>
      <c r="CG26" s="11">
        <f t="shared" si="4"/>
        <v>35401.150000000023</v>
      </c>
      <c r="CH26" s="11" t="b">
        <f t="shared" si="3"/>
        <v>1</v>
      </c>
      <c r="CI26" s="11">
        <v>35401.15</v>
      </c>
      <c r="CJ26" s="130"/>
      <c r="CK26" s="131"/>
      <c r="CL26" s="132"/>
    </row>
    <row r="27" spans="1:90" s="2" customFormat="1" ht="26.25" thickBot="1">
      <c r="A27" s="15" t="s">
        <v>113</v>
      </c>
      <c r="B27" s="32" t="s">
        <v>102</v>
      </c>
      <c r="C27" s="56">
        <f>C26+C25+C24+C23+C18+C17</f>
        <v>6071.4036359664033</v>
      </c>
      <c r="D27" s="56">
        <f>D26+D25+D24+D23+D18+D17</f>
        <v>4669.5295593968858</v>
      </c>
      <c r="E27" s="56">
        <f>E26+E25+E24+E23+E18+E17</f>
        <v>2065.3930774558166</v>
      </c>
      <c r="F27" s="56">
        <f>F26+F25+F24+F23+F18+F17</f>
        <v>6076.0287479445287</v>
      </c>
      <c r="G27" s="56">
        <f>G26+G25+G24+G23+G18+G17</f>
        <v>4665.5640967085064</v>
      </c>
      <c r="H27" s="56">
        <f t="shared" ref="H27:BS27" si="11">H26+H25+H24+H23+H18+H17</f>
        <v>3093.8552725177451</v>
      </c>
      <c r="I27" s="56">
        <f t="shared" si="11"/>
        <v>3272.0867532693492</v>
      </c>
      <c r="J27" s="56">
        <f t="shared" si="11"/>
        <v>3003.6835788813009</v>
      </c>
      <c r="K27" s="56">
        <f t="shared" si="11"/>
        <v>7524.9717008426287</v>
      </c>
      <c r="L27" s="56">
        <f t="shared" si="11"/>
        <v>2386.2519401234558</v>
      </c>
      <c r="M27" s="56">
        <f t="shared" si="11"/>
        <v>6924.1325688378638</v>
      </c>
      <c r="N27" s="56">
        <f t="shared" si="11"/>
        <v>2660.6354114634892</v>
      </c>
      <c r="O27" s="56">
        <f t="shared" si="11"/>
        <v>15826.813521700549</v>
      </c>
      <c r="P27" s="56">
        <f t="shared" si="11"/>
        <v>5676.4175578889735</v>
      </c>
      <c r="Q27" s="56">
        <f t="shared" si="11"/>
        <v>5880.2679050133956</v>
      </c>
      <c r="R27" s="56">
        <f t="shared" si="11"/>
        <v>2471.2481537184658</v>
      </c>
      <c r="S27" s="56">
        <f t="shared" si="11"/>
        <v>4446.2243865054415</v>
      </c>
      <c r="T27" s="56">
        <f t="shared" si="11"/>
        <v>8948.8543466811971</v>
      </c>
      <c r="U27" s="56">
        <f t="shared" si="11"/>
        <v>3290.0245055467094</v>
      </c>
      <c r="V27" s="56">
        <f t="shared" si="11"/>
        <v>2751.9844783488365</v>
      </c>
      <c r="W27" s="56">
        <f t="shared" si="11"/>
        <v>2000.7597041713727</v>
      </c>
      <c r="X27" s="56">
        <f t="shared" si="11"/>
        <v>2569.0753586890451</v>
      </c>
      <c r="Y27" s="56">
        <f t="shared" si="11"/>
        <v>4452.6181452168785</v>
      </c>
      <c r="Z27" s="56">
        <f t="shared" si="11"/>
        <v>8046.3032511349338</v>
      </c>
      <c r="AA27" s="56">
        <f t="shared" si="11"/>
        <v>3199.4683283416298</v>
      </c>
      <c r="AB27" s="56">
        <f t="shared" si="11"/>
        <v>4327.7274495310794</v>
      </c>
      <c r="AC27" s="56">
        <f t="shared" si="11"/>
        <v>2580.3154998122895</v>
      </c>
      <c r="AD27" s="56">
        <f t="shared" si="11"/>
        <v>1897.6996651664335</v>
      </c>
      <c r="AE27" s="56">
        <f t="shared" si="11"/>
        <v>2427.712160048975</v>
      </c>
      <c r="AF27" s="56">
        <f t="shared" si="11"/>
        <v>1749.0445226418828</v>
      </c>
      <c r="AG27" s="57">
        <f t="shared" si="11"/>
        <v>134956.09507719561</v>
      </c>
      <c r="AH27" s="56">
        <f t="shared" si="11"/>
        <v>5058.6685524260538</v>
      </c>
      <c r="AI27" s="56">
        <f t="shared" si="11"/>
        <v>6053.5345290651803</v>
      </c>
      <c r="AJ27" s="56">
        <f t="shared" si="11"/>
        <v>4485.7371483533052</v>
      </c>
      <c r="AK27" s="56">
        <f t="shared" si="11"/>
        <v>4166.435366901138</v>
      </c>
      <c r="AL27" s="56">
        <f t="shared" si="11"/>
        <v>13631.857019776699</v>
      </c>
      <c r="AM27" s="56">
        <f t="shared" si="11"/>
        <v>3555.5398267617848</v>
      </c>
      <c r="AN27" s="56">
        <f t="shared" si="11"/>
        <v>2711.0386660103609</v>
      </c>
      <c r="AO27" s="56">
        <f t="shared" si="11"/>
        <v>10943.476276518177</v>
      </c>
      <c r="AP27" s="56">
        <f t="shared" si="11"/>
        <v>3567.8878437187668</v>
      </c>
      <c r="AQ27" s="56">
        <f t="shared" si="11"/>
        <v>4182.4013470704458</v>
      </c>
      <c r="AR27" s="57">
        <f t="shared" si="11"/>
        <v>58356.576576668413</v>
      </c>
      <c r="AS27" s="56">
        <f t="shared" si="11"/>
        <v>2652.6740309810284</v>
      </c>
      <c r="AT27" s="56">
        <f t="shared" si="11"/>
        <v>4143.1260965645042</v>
      </c>
      <c r="AU27" s="56">
        <f t="shared" si="11"/>
        <v>1977.9889576631012</v>
      </c>
      <c r="AV27" s="56">
        <f t="shared" si="11"/>
        <v>1818.6187135402988</v>
      </c>
      <c r="AW27" s="56">
        <f t="shared" si="11"/>
        <v>1567.3652749641622</v>
      </c>
      <c r="AX27" s="56">
        <f t="shared" si="11"/>
        <v>2332.3346611843963</v>
      </c>
      <c r="AY27" s="56">
        <f t="shared" si="11"/>
        <v>1628.9314254173828</v>
      </c>
      <c r="AZ27" s="57">
        <f t="shared" si="11"/>
        <v>16121.039160314876</v>
      </c>
      <c r="BA27" s="56">
        <f t="shared" si="11"/>
        <v>3449.7729727564601</v>
      </c>
      <c r="BB27" s="56">
        <f t="shared" si="11"/>
        <v>2298.6665798566551</v>
      </c>
      <c r="BC27" s="56">
        <f t="shared" si="11"/>
        <v>11485.94095013094</v>
      </c>
      <c r="BD27" s="56">
        <f t="shared" si="11"/>
        <v>3747.2065299583619</v>
      </c>
      <c r="BE27" s="56">
        <f t="shared" si="11"/>
        <v>2604.1255117371134</v>
      </c>
      <c r="BF27" s="56">
        <f t="shared" si="11"/>
        <v>3259.4068326980305</v>
      </c>
      <c r="BG27" s="56">
        <f t="shared" si="11"/>
        <v>2118.9404699831412</v>
      </c>
      <c r="BH27" s="56">
        <f t="shared" si="11"/>
        <v>3334.8682842390849</v>
      </c>
      <c r="BI27" s="56">
        <f t="shared" si="11"/>
        <v>1075.6293264914689</v>
      </c>
      <c r="BJ27" s="56">
        <f t="shared" si="11"/>
        <v>2095.2738565524332</v>
      </c>
      <c r="BK27" s="56">
        <f t="shared" si="11"/>
        <v>3901.9464863801913</v>
      </c>
      <c r="BL27" s="56">
        <f t="shared" si="11"/>
        <v>2251.7402829798239</v>
      </c>
      <c r="BM27" s="56">
        <f t="shared" si="11"/>
        <v>3382.7970429123102</v>
      </c>
      <c r="BN27" s="56">
        <f t="shared" si="11"/>
        <v>1555.2608698505146</v>
      </c>
      <c r="BO27" s="56">
        <f t="shared" si="11"/>
        <v>3034.5683004079428</v>
      </c>
      <c r="BP27" s="56">
        <f t="shared" si="11"/>
        <v>5810.5620166414392</v>
      </c>
      <c r="BQ27" s="56">
        <f t="shared" si="11"/>
        <v>3612.1235014378749</v>
      </c>
      <c r="BR27" s="56">
        <f t="shared" si="11"/>
        <v>3440.6227641291321</v>
      </c>
      <c r="BS27" s="56">
        <f t="shared" si="11"/>
        <v>5095.8131994667538</v>
      </c>
      <c r="BT27" s="56">
        <f t="shared" ref="BT27:CD27" si="12">BT26+BT25+BT24+BT23+BT18+BT17</f>
        <v>2756.1215630342253</v>
      </c>
      <c r="BU27" s="56">
        <f t="shared" si="12"/>
        <v>3608.4325598233281</v>
      </c>
      <c r="BV27" s="56">
        <f t="shared" si="12"/>
        <v>5086.0300749748003</v>
      </c>
      <c r="BW27" s="56">
        <f t="shared" si="12"/>
        <v>4536.2745403045737</v>
      </c>
      <c r="BX27" s="56">
        <f t="shared" si="12"/>
        <v>2487.8690133880577</v>
      </c>
      <c r="BY27" s="56">
        <f t="shared" si="12"/>
        <v>6510.9868341351657</v>
      </c>
      <c r="BZ27" s="56">
        <f t="shared" si="12"/>
        <v>1701.7206469687644</v>
      </c>
      <c r="CA27" s="56">
        <f t="shared" si="12"/>
        <v>3460.6236577360023</v>
      </c>
      <c r="CB27" s="56">
        <f t="shared" si="12"/>
        <v>3196.1945169129799</v>
      </c>
      <c r="CC27" s="57">
        <f t="shared" si="12"/>
        <v>100899.51918588756</v>
      </c>
      <c r="CD27" s="58">
        <f t="shared" si="12"/>
        <v>310333.23</v>
      </c>
      <c r="CE27" s="105"/>
      <c r="CF27" s="7">
        <f t="shared" si="2"/>
        <v>310333.23000006645</v>
      </c>
      <c r="CG27" s="7">
        <f t="shared" si="4"/>
        <v>310333.23020637041</v>
      </c>
      <c r="CH27" s="7" t="b">
        <f t="shared" si="3"/>
        <v>1</v>
      </c>
      <c r="CI27" s="7">
        <v>310333.23</v>
      </c>
      <c r="CJ27" s="130"/>
      <c r="CK27" s="131"/>
      <c r="CL27" s="132"/>
    </row>
    <row r="28" spans="1:90" s="2" customFormat="1" ht="68.25" thickBot="1">
      <c r="A28" s="42" t="s">
        <v>114</v>
      </c>
      <c r="B28" s="53" t="s">
        <v>126</v>
      </c>
      <c r="C28" s="59">
        <f>SUM(C12+C16+C27)</f>
        <v>14139.472840804028</v>
      </c>
      <c r="D28" s="59">
        <f>SUM(D12+D16+D27)</f>
        <v>12302.818090350895</v>
      </c>
      <c r="E28" s="59">
        <f>SUM(E12+E16+E27)</f>
        <v>5492.1405093416961</v>
      </c>
      <c r="F28" s="59">
        <f>SUM(F12+F16+F27)</f>
        <v>15062.786101450289</v>
      </c>
      <c r="G28" s="59">
        <f>SUM(G12+G16+G27)</f>
        <v>11057.670756728334</v>
      </c>
      <c r="H28" s="59">
        <f t="shared" ref="H28:BS28" si="13">SUM(H12+H16+H27)</f>
        <v>7538.0369671820808</v>
      </c>
      <c r="I28" s="59">
        <f t="shared" si="13"/>
        <v>8608.8058510361807</v>
      </c>
      <c r="J28" s="59">
        <f t="shared" si="13"/>
        <v>9079.5255729830205</v>
      </c>
      <c r="K28" s="59">
        <f t="shared" si="13"/>
        <v>21239.196872136767</v>
      </c>
      <c r="L28" s="59">
        <f t="shared" si="13"/>
        <v>5826.423286289948</v>
      </c>
      <c r="M28" s="59">
        <f t="shared" si="13"/>
        <v>16882.367570364491</v>
      </c>
      <c r="N28" s="59">
        <f t="shared" si="13"/>
        <v>6533.6345747815685</v>
      </c>
      <c r="O28" s="59">
        <f t="shared" si="13"/>
        <v>45687.199725918443</v>
      </c>
      <c r="P28" s="59">
        <f t="shared" si="13"/>
        <v>14861.994653824335</v>
      </c>
      <c r="Q28" s="59">
        <f t="shared" si="13"/>
        <v>13907.603319974325</v>
      </c>
      <c r="R28" s="59">
        <f t="shared" si="13"/>
        <v>5562.0870953955691</v>
      </c>
      <c r="S28" s="59">
        <f t="shared" si="13"/>
        <v>9645.0770329961888</v>
      </c>
      <c r="T28" s="59">
        <f t="shared" si="13"/>
        <v>22316.458159208869</v>
      </c>
      <c r="U28" s="59">
        <f t="shared" si="13"/>
        <v>7065.8762201770214</v>
      </c>
      <c r="V28" s="59">
        <f t="shared" si="13"/>
        <v>5518.0747970745251</v>
      </c>
      <c r="W28" s="59">
        <f t="shared" si="13"/>
        <v>5520.7704106871815</v>
      </c>
      <c r="X28" s="59">
        <f t="shared" si="13"/>
        <v>4851.2634474953011</v>
      </c>
      <c r="Y28" s="59">
        <f t="shared" si="13"/>
        <v>10715.931555323406</v>
      </c>
      <c r="Z28" s="59">
        <f t="shared" si="13"/>
        <v>19787.2986114093</v>
      </c>
      <c r="AA28" s="59">
        <f t="shared" si="13"/>
        <v>8018.0039068028609</v>
      </c>
      <c r="AB28" s="59">
        <f t="shared" si="13"/>
        <v>9732.6234785782872</v>
      </c>
      <c r="AC28" s="59">
        <f t="shared" si="13"/>
        <v>4770.9371970718257</v>
      </c>
      <c r="AD28" s="59">
        <f t="shared" si="13"/>
        <v>3659.9396659291606</v>
      </c>
      <c r="AE28" s="59">
        <f t="shared" si="13"/>
        <v>5013.4208933041464</v>
      </c>
      <c r="AF28" s="59">
        <f t="shared" si="13"/>
        <v>3844.1631194187089</v>
      </c>
      <c r="AG28" s="60">
        <f t="shared" si="13"/>
        <v>334241.60107598791</v>
      </c>
      <c r="AH28" s="59">
        <f t="shared" si="13"/>
        <v>13148.247912373357</v>
      </c>
      <c r="AI28" s="59">
        <f t="shared" si="13"/>
        <v>12060.058188259623</v>
      </c>
      <c r="AJ28" s="59">
        <f t="shared" si="13"/>
        <v>9345.9567817010393</v>
      </c>
      <c r="AK28" s="59">
        <f t="shared" si="13"/>
        <v>8483.7389209818793</v>
      </c>
      <c r="AL28" s="59">
        <f t="shared" si="13"/>
        <v>26869.669970479903</v>
      </c>
      <c r="AM28" s="59">
        <f t="shared" si="13"/>
        <v>6271.7096075937352</v>
      </c>
      <c r="AN28" s="59">
        <f t="shared" si="13"/>
        <v>5135.5805308691852</v>
      </c>
      <c r="AO28" s="59">
        <f t="shared" si="13"/>
        <v>21288.698571275883</v>
      </c>
      <c r="AP28" s="59">
        <f t="shared" si="13"/>
        <v>7196.6501434405463</v>
      </c>
      <c r="AQ28" s="59">
        <f t="shared" si="13"/>
        <v>7889.7370755365873</v>
      </c>
      <c r="AR28" s="60">
        <f t="shared" si="13"/>
        <v>117690.40058729638</v>
      </c>
      <c r="AS28" s="59">
        <f t="shared" si="13"/>
        <v>6047.9092972111966</v>
      </c>
      <c r="AT28" s="59">
        <f t="shared" si="13"/>
        <v>8236.0699694638788</v>
      </c>
      <c r="AU28" s="59">
        <f t="shared" si="13"/>
        <v>4211.3600934336555</v>
      </c>
      <c r="AV28" s="59">
        <f t="shared" si="13"/>
        <v>3707.9734541831535</v>
      </c>
      <c r="AW28" s="59">
        <f t="shared" si="13"/>
        <v>3746.7114681652556</v>
      </c>
      <c r="AX28" s="59">
        <f t="shared" si="13"/>
        <v>4551.7325802425366</v>
      </c>
      <c r="AY28" s="59">
        <f t="shared" si="13"/>
        <v>4348.9212386866311</v>
      </c>
      <c r="AZ28" s="60">
        <f t="shared" si="13"/>
        <v>34850.678101386307</v>
      </c>
      <c r="BA28" s="59">
        <f t="shared" si="13"/>
        <v>5301.4659568951929</v>
      </c>
      <c r="BB28" s="59">
        <f t="shared" si="13"/>
        <v>4374.7436160056332</v>
      </c>
      <c r="BC28" s="59">
        <f t="shared" si="13"/>
        <v>23007.823237575081</v>
      </c>
      <c r="BD28" s="59">
        <f t="shared" si="13"/>
        <v>6517.248952374759</v>
      </c>
      <c r="BE28" s="59">
        <f t="shared" si="13"/>
        <v>4993.9762908042576</v>
      </c>
      <c r="BF28" s="59">
        <f t="shared" si="13"/>
        <v>7409.98090461634</v>
      </c>
      <c r="BG28" s="59">
        <f t="shared" si="13"/>
        <v>4745.4069741084277</v>
      </c>
      <c r="BH28" s="59">
        <f t="shared" si="13"/>
        <v>6286.9909368221706</v>
      </c>
      <c r="BI28" s="59">
        <f t="shared" si="13"/>
        <v>2078.9571580367638</v>
      </c>
      <c r="BJ28" s="59">
        <f t="shared" si="13"/>
        <v>4854.0889135543857</v>
      </c>
      <c r="BK28" s="59">
        <f t="shared" si="13"/>
        <v>8409.7436144750627</v>
      </c>
      <c r="BL28" s="59">
        <f t="shared" si="13"/>
        <v>4714.6595067106082</v>
      </c>
      <c r="BM28" s="59">
        <f t="shared" si="13"/>
        <v>6176.955882075461</v>
      </c>
      <c r="BN28" s="59">
        <f t="shared" si="13"/>
        <v>3106.5569228908203</v>
      </c>
      <c r="BO28" s="59">
        <f t="shared" si="13"/>
        <v>6335.4654286816549</v>
      </c>
      <c r="BP28" s="59">
        <f t="shared" si="13"/>
        <v>9906.0333546237489</v>
      </c>
      <c r="BQ28" s="59">
        <f t="shared" si="13"/>
        <v>7895.3638732003747</v>
      </c>
      <c r="BR28" s="59">
        <f t="shared" si="13"/>
        <v>6149.5030675649487</v>
      </c>
      <c r="BS28" s="59">
        <f t="shared" si="13"/>
        <v>8984.7373598200247</v>
      </c>
      <c r="BT28" s="59">
        <f t="shared" ref="BT28:CD28" si="14">SUM(BT12+BT16+BT27)</f>
        <v>5780.3676786729175</v>
      </c>
      <c r="BU28" s="59">
        <f t="shared" si="14"/>
        <v>6953.2679134615091</v>
      </c>
      <c r="BV28" s="59">
        <f t="shared" si="14"/>
        <v>9188.4432983216502</v>
      </c>
      <c r="BW28" s="59">
        <f t="shared" si="14"/>
        <v>7456.1446856151197</v>
      </c>
      <c r="BX28" s="59">
        <f t="shared" si="14"/>
        <v>4622.0704646264858</v>
      </c>
      <c r="BY28" s="59">
        <f t="shared" si="14"/>
        <v>10918.615126344746</v>
      </c>
      <c r="BZ28" s="59">
        <f t="shared" si="14"/>
        <v>3702.4646294829763</v>
      </c>
      <c r="CA28" s="59">
        <f t="shared" si="14"/>
        <v>6678.3607440532596</v>
      </c>
      <c r="CB28" s="59">
        <f t="shared" si="14"/>
        <v>8560.9766286751928</v>
      </c>
      <c r="CC28" s="60">
        <f t="shared" si="14"/>
        <v>195110.06023569746</v>
      </c>
      <c r="CD28" s="61">
        <f t="shared" si="14"/>
        <v>681892.73999997554</v>
      </c>
      <c r="CE28" s="105"/>
      <c r="CF28" s="6">
        <f t="shared" si="2"/>
        <v>681892.7400003681</v>
      </c>
      <c r="CG28" s="6">
        <f t="shared" si="4"/>
        <v>681892.74120802642</v>
      </c>
      <c r="CH28" s="6" t="b">
        <f t="shared" si="3"/>
        <v>0</v>
      </c>
      <c r="CI28" s="6">
        <v>681892.74</v>
      </c>
      <c r="CJ28" s="130"/>
      <c r="CK28" s="131"/>
      <c r="CL28" s="132"/>
    </row>
    <row r="29" spans="1:90" s="2" customFormat="1" ht="24.75" customHeight="1" thickBot="1">
      <c r="A29" s="15" t="s">
        <v>115</v>
      </c>
      <c r="B29" s="54" t="s">
        <v>103</v>
      </c>
      <c r="C29" s="46">
        <f>C28*70634/$CD$28</f>
        <v>1464.6402081321287</v>
      </c>
      <c r="D29" s="46">
        <f t="shared" ref="D29:BO29" si="15">D28*70634/$CD$28</f>
        <v>1274.3899473015013</v>
      </c>
      <c r="E29" s="46">
        <f t="shared" si="15"/>
        <v>568.90450650179275</v>
      </c>
      <c r="F29" s="46">
        <f t="shared" si="15"/>
        <v>1560.2818025161521</v>
      </c>
      <c r="G29" s="46">
        <f t="shared" si="15"/>
        <v>1145.4111041434128</v>
      </c>
      <c r="H29" s="46">
        <f t="shared" si="15"/>
        <v>780.82911271347189</v>
      </c>
      <c r="I29" s="46">
        <f t="shared" si="15"/>
        <v>891.74492821570652</v>
      </c>
      <c r="J29" s="46">
        <f t="shared" si="15"/>
        <v>940.50452762131715</v>
      </c>
      <c r="K29" s="46">
        <f t="shared" si="15"/>
        <v>2200.0665850564155</v>
      </c>
      <c r="L29" s="46">
        <f t="shared" si="15"/>
        <v>603.53125684226961</v>
      </c>
      <c r="M29" s="46">
        <f t="shared" si="15"/>
        <v>1748.7635239600415</v>
      </c>
      <c r="N29" s="46">
        <f t="shared" si="15"/>
        <v>676.78788390552131</v>
      </c>
      <c r="O29" s="46">
        <f t="shared" si="15"/>
        <v>4732.51799900471</v>
      </c>
      <c r="P29" s="46">
        <f t="shared" si="15"/>
        <v>1539.4827790339368</v>
      </c>
      <c r="Q29" s="46">
        <f t="shared" si="15"/>
        <v>1440.6219560324132</v>
      </c>
      <c r="R29" s="46">
        <f t="shared" si="15"/>
        <v>576.14993803304708</v>
      </c>
      <c r="S29" s="46">
        <f t="shared" si="15"/>
        <v>999.08729215782125</v>
      </c>
      <c r="T29" s="46">
        <f t="shared" si="15"/>
        <v>2311.6549174839665</v>
      </c>
      <c r="U29" s="46">
        <f t="shared" si="15"/>
        <v>731.92024443023342</v>
      </c>
      <c r="V29" s="46">
        <f t="shared" si="15"/>
        <v>571.5909150412366</v>
      </c>
      <c r="W29" s="46">
        <f t="shared" si="15"/>
        <v>571.87014073282614</v>
      </c>
      <c r="X29" s="46">
        <f t="shared" si="15"/>
        <v>502.51912397600154</v>
      </c>
      <c r="Y29" s="46">
        <f t="shared" si="15"/>
        <v>1110.0119785389425</v>
      </c>
      <c r="Z29" s="46">
        <f t="shared" si="15"/>
        <v>2049.6714045061317</v>
      </c>
      <c r="AA29" s="46">
        <f t="shared" si="15"/>
        <v>830.54658706754026</v>
      </c>
      <c r="AB29" s="46">
        <f t="shared" si="15"/>
        <v>1008.1558087653541</v>
      </c>
      <c r="AC29" s="46">
        <f t="shared" si="15"/>
        <v>494.19851277194033</v>
      </c>
      <c r="AD29" s="46">
        <f t="shared" si="15"/>
        <v>379.11560454984402</v>
      </c>
      <c r="AE29" s="46">
        <f t="shared" si="15"/>
        <v>519.31623641814656</v>
      </c>
      <c r="AF29" s="46">
        <f t="shared" si="15"/>
        <v>398.19842894504325</v>
      </c>
      <c r="AG29" s="47">
        <f t="shared" si="15"/>
        <v>34622.48512926267</v>
      </c>
      <c r="AH29" s="46">
        <f t="shared" si="15"/>
        <v>1361.9639696451572</v>
      </c>
      <c r="AI29" s="46">
        <f t="shared" si="15"/>
        <v>1249.2436128144741</v>
      </c>
      <c r="AJ29" s="46">
        <f t="shared" si="15"/>
        <v>968.10285928355086</v>
      </c>
      <c r="AK29" s="46">
        <f t="shared" si="15"/>
        <v>878.78984449175334</v>
      </c>
      <c r="AL29" s="46">
        <f t="shared" si="15"/>
        <v>2783.3003012980389</v>
      </c>
      <c r="AM29" s="46">
        <f t="shared" si="15"/>
        <v>649.65633220085579</v>
      </c>
      <c r="AN29" s="46">
        <f t="shared" si="15"/>
        <v>531.97016765045339</v>
      </c>
      <c r="AO29" s="46">
        <f t="shared" si="15"/>
        <v>2205.1942287632432</v>
      </c>
      <c r="AP29" s="46">
        <f t="shared" si="15"/>
        <v>745.46648822188342</v>
      </c>
      <c r="AQ29" s="46">
        <f t="shared" si="15"/>
        <v>817.26004091709683</v>
      </c>
      <c r="AR29" s="47">
        <f t="shared" si="15"/>
        <v>12190.984398929646</v>
      </c>
      <c r="AS29" s="46">
        <f t="shared" si="15"/>
        <v>626.47393092824393</v>
      </c>
      <c r="AT29" s="46">
        <f t="shared" si="15"/>
        <v>853.13500510818244</v>
      </c>
      <c r="AU29" s="46">
        <f t="shared" si="15"/>
        <v>436.23460317175909</v>
      </c>
      <c r="AV29" s="46">
        <f t="shared" si="15"/>
        <v>384.09119440512342</v>
      </c>
      <c r="AW29" s="46">
        <f t="shared" si="15"/>
        <v>388.10387956673969</v>
      </c>
      <c r="AX29" s="46">
        <f t="shared" si="15"/>
        <v>471.49215736314028</v>
      </c>
      <c r="AY29" s="46">
        <f t="shared" si="15"/>
        <v>450.48390275192327</v>
      </c>
      <c r="AZ29" s="47">
        <f t="shared" si="15"/>
        <v>3610.0146732951121</v>
      </c>
      <c r="BA29" s="46">
        <f t="shared" si="15"/>
        <v>549.15344369166985</v>
      </c>
      <c r="BB29" s="46">
        <f t="shared" si="15"/>
        <v>453.15871902808789</v>
      </c>
      <c r="BC29" s="46">
        <f t="shared" si="15"/>
        <v>2383.2701116057297</v>
      </c>
      <c r="BD29" s="46">
        <f t="shared" si="15"/>
        <v>675.09057583169931</v>
      </c>
      <c r="BE29" s="46">
        <f t="shared" si="15"/>
        <v>517.30206326097652</v>
      </c>
      <c r="BF29" s="46">
        <f t="shared" si="15"/>
        <v>767.56439908230925</v>
      </c>
      <c r="BG29" s="46">
        <f t="shared" si="15"/>
        <v>491.55395936490936</v>
      </c>
      <c r="BH29" s="46">
        <f t="shared" si="15"/>
        <v>651.23925183821893</v>
      </c>
      <c r="BI29" s="46">
        <f t="shared" si="15"/>
        <v>215.34920565479848</v>
      </c>
      <c r="BJ29" s="46">
        <f t="shared" si="15"/>
        <v>502.81180046001481</v>
      </c>
      <c r="BK29" s="46">
        <f t="shared" si="15"/>
        <v>871.12502541800472</v>
      </c>
      <c r="BL29" s="46">
        <f t="shared" si="15"/>
        <v>488.36897661794876</v>
      </c>
      <c r="BM29" s="46">
        <f t="shared" si="15"/>
        <v>639.84124801582982</v>
      </c>
      <c r="BN29" s="46">
        <f t="shared" si="15"/>
        <v>321.79333906895397</v>
      </c>
      <c r="BO29" s="46">
        <f t="shared" si="15"/>
        <v>656.26049206729499</v>
      </c>
      <c r="BP29" s="46">
        <f t="shared" ref="BP29:CD29" si="16">BP28*70634/$CD$28</f>
        <v>1026.1185065125037</v>
      </c>
      <c r="BQ29" s="46">
        <f t="shared" si="16"/>
        <v>817.8428939126926</v>
      </c>
      <c r="BR29" s="46">
        <f t="shared" si="16"/>
        <v>636.99754256717586</v>
      </c>
      <c r="BS29" s="46">
        <f t="shared" si="16"/>
        <v>930.68587102650542</v>
      </c>
      <c r="BT29" s="46">
        <f t="shared" si="16"/>
        <v>598.76057723594113</v>
      </c>
      <c r="BU29" s="46">
        <f t="shared" si="16"/>
        <v>720.25568977235025</v>
      </c>
      <c r="BV29" s="46">
        <f t="shared" si="16"/>
        <v>951.78679264670677</v>
      </c>
      <c r="BW29" s="46">
        <f t="shared" si="16"/>
        <v>772.34628385067901</v>
      </c>
      <c r="BX29" s="46">
        <f t="shared" si="16"/>
        <v>478.77812161255582</v>
      </c>
      <c r="BY29" s="46">
        <f t="shared" si="16"/>
        <v>1131.0069980130049</v>
      </c>
      <c r="BZ29" s="46">
        <f t="shared" si="16"/>
        <v>383.52056166327554</v>
      </c>
      <c r="CA29" s="46">
        <f t="shared" si="16"/>
        <v>691.77937397526023</v>
      </c>
      <c r="CB29" s="46">
        <f t="shared" si="16"/>
        <v>886.79052836061169</v>
      </c>
      <c r="CC29" s="47">
        <f t="shared" si="16"/>
        <v>20210.515798553228</v>
      </c>
      <c r="CD29" s="48">
        <f t="shared" si="16"/>
        <v>70634</v>
      </c>
      <c r="CE29" s="105"/>
      <c r="CF29" s="8">
        <f t="shared" si="2"/>
        <v>70634.000000040658</v>
      </c>
      <c r="CG29" s="8">
        <f t="shared" si="4"/>
        <v>70634.000125136212</v>
      </c>
      <c r="CH29" s="8" t="b">
        <f t="shared" si="3"/>
        <v>1</v>
      </c>
      <c r="CI29" s="8">
        <v>70634</v>
      </c>
      <c r="CJ29" s="130"/>
      <c r="CK29" s="131"/>
      <c r="CL29" s="132"/>
    </row>
    <row r="30" spans="1:90" s="2" customFormat="1" ht="26.25" customHeight="1" thickBot="1">
      <c r="A30" s="42" t="s">
        <v>116</v>
      </c>
      <c r="B30" s="55" t="s">
        <v>104</v>
      </c>
      <c r="C30" s="49">
        <f>C28*28478/$CD$28</f>
        <v>590.50915773121676</v>
      </c>
      <c r="D30" s="49">
        <f t="shared" ref="D30:BO30" si="17">D28*28478/$CD$28</f>
        <v>513.80463968134541</v>
      </c>
      <c r="E30" s="49">
        <f t="shared" si="17"/>
        <v>229.36917824501026</v>
      </c>
      <c r="F30" s="49">
        <f t="shared" si="17"/>
        <v>629.06964311882348</v>
      </c>
      <c r="G30" s="49">
        <f t="shared" si="17"/>
        <v>461.80334433553406</v>
      </c>
      <c r="H30" s="49">
        <f t="shared" si="17"/>
        <v>314.81229254826644</v>
      </c>
      <c r="I30" s="49">
        <f t="shared" si="17"/>
        <v>359.53099167153056</v>
      </c>
      <c r="J30" s="49">
        <f t="shared" si="17"/>
        <v>379.18973776934439</v>
      </c>
      <c r="K30" s="49">
        <f t="shared" si="17"/>
        <v>887.01611418348955</v>
      </c>
      <c r="L30" s="49">
        <f t="shared" si="17"/>
        <v>243.32988549925182</v>
      </c>
      <c r="M30" s="49">
        <f t="shared" si="17"/>
        <v>705.06112686997847</v>
      </c>
      <c r="N30" s="49">
        <f t="shared" si="17"/>
        <v>272.86526825411892</v>
      </c>
      <c r="O30" s="49">
        <f t="shared" si="17"/>
        <v>1908.0421266763333</v>
      </c>
      <c r="P30" s="49">
        <f t="shared" si="17"/>
        <v>620.68395647037471</v>
      </c>
      <c r="Q30" s="49">
        <f t="shared" si="17"/>
        <v>580.8255523386905</v>
      </c>
      <c r="R30" s="49">
        <f t="shared" si="17"/>
        <v>232.29036916081654</v>
      </c>
      <c r="S30" s="49">
        <f t="shared" si="17"/>
        <v>402.80895752853348</v>
      </c>
      <c r="T30" s="49">
        <f t="shared" si="17"/>
        <v>932.00595662299168</v>
      </c>
      <c r="U30" s="49">
        <f t="shared" si="17"/>
        <v>295.09336468109109</v>
      </c>
      <c r="V30" s="49">
        <f t="shared" si="17"/>
        <v>230.45227622029523</v>
      </c>
      <c r="W30" s="49">
        <f t="shared" si="17"/>
        <v>230.56485358027891</v>
      </c>
      <c r="X30" s="49">
        <f t="shared" si="17"/>
        <v>202.60412283869769</v>
      </c>
      <c r="Y30" s="49">
        <f t="shared" si="17"/>
        <v>447.53123318560472</v>
      </c>
      <c r="Z30" s="49">
        <f t="shared" si="17"/>
        <v>826.38024545580924</v>
      </c>
      <c r="AA30" s="49">
        <f t="shared" si="17"/>
        <v>334.85723173697386</v>
      </c>
      <c r="AB30" s="49">
        <f t="shared" si="17"/>
        <v>406.46517430727067</v>
      </c>
      <c r="AC30" s="49">
        <f t="shared" si="17"/>
        <v>199.24944427215388</v>
      </c>
      <c r="AD30" s="49">
        <f t="shared" si="17"/>
        <v>152.85066945621736</v>
      </c>
      <c r="AE30" s="49">
        <f t="shared" si="17"/>
        <v>209.37633123872328</v>
      </c>
      <c r="AF30" s="49">
        <f t="shared" si="17"/>
        <v>160.54442420784525</v>
      </c>
      <c r="AG30" s="50">
        <f t="shared" si="17"/>
        <v>13958.987619434583</v>
      </c>
      <c r="AH30" s="49">
        <f t="shared" si="17"/>
        <v>549.11246605819838</v>
      </c>
      <c r="AI30" s="49">
        <f t="shared" si="17"/>
        <v>503.66621748351486</v>
      </c>
      <c r="AJ30" s="49">
        <f t="shared" si="17"/>
        <v>390.31674868585895</v>
      </c>
      <c r="AK30" s="49">
        <f t="shared" si="17"/>
        <v>354.30780065458771</v>
      </c>
      <c r="AL30" s="49">
        <f t="shared" si="17"/>
        <v>1122.1624993680884</v>
      </c>
      <c r="AM30" s="49">
        <f t="shared" si="17"/>
        <v>261.92645225268245</v>
      </c>
      <c r="AN30" s="49">
        <f t="shared" si="17"/>
        <v>214.47810451552527</v>
      </c>
      <c r="AO30" s="49">
        <f t="shared" si="17"/>
        <v>889.08346188407336</v>
      </c>
      <c r="AP30" s="49">
        <f t="shared" si="17"/>
        <v>300.55489780534583</v>
      </c>
      <c r="AQ30" s="49">
        <f t="shared" si="17"/>
        <v>329.50040271309967</v>
      </c>
      <c r="AR30" s="50">
        <f t="shared" si="17"/>
        <v>4915.1237890069724</v>
      </c>
      <c r="AS30" s="49">
        <f t="shared" si="17"/>
        <v>252.57984263916148</v>
      </c>
      <c r="AT30" s="49">
        <f t="shared" si="17"/>
        <v>343.96436100844943</v>
      </c>
      <c r="AU30" s="49">
        <f t="shared" si="17"/>
        <v>175.87973255267087</v>
      </c>
      <c r="AV30" s="49">
        <f t="shared" si="17"/>
        <v>154.85671255017562</v>
      </c>
      <c r="AW30" s="49">
        <f t="shared" si="17"/>
        <v>156.47453467595795</v>
      </c>
      <c r="AX30" s="49">
        <f t="shared" si="17"/>
        <v>190.09476537343923</v>
      </c>
      <c r="AY30" s="49">
        <f t="shared" si="17"/>
        <v>181.62472155858754</v>
      </c>
      <c r="AZ30" s="50">
        <f t="shared" si="17"/>
        <v>1455.4746703584422</v>
      </c>
      <c r="BA30" s="49">
        <f t="shared" si="17"/>
        <v>221.40600517387338</v>
      </c>
      <c r="BB30" s="49">
        <f t="shared" si="17"/>
        <v>182.70314580063265</v>
      </c>
      <c r="BC30" s="49">
        <f t="shared" si="17"/>
        <v>960.8795514668285</v>
      </c>
      <c r="BD30" s="49">
        <f t="shared" si="17"/>
        <v>272.18095277819651</v>
      </c>
      <c r="BE30" s="49">
        <f t="shared" si="17"/>
        <v>208.56426306801382</v>
      </c>
      <c r="BF30" s="49">
        <f t="shared" si="17"/>
        <v>309.46426589271459</v>
      </c>
      <c r="BG30" s="49">
        <f t="shared" si="17"/>
        <v>198.18322132109023</v>
      </c>
      <c r="BH30" s="49">
        <f t="shared" si="17"/>
        <v>262.56464894878951</v>
      </c>
      <c r="BI30" s="49">
        <f t="shared" si="17"/>
        <v>86.823833828430381</v>
      </c>
      <c r="BJ30" s="49">
        <f t="shared" si="17"/>
        <v>202.72212324801518</v>
      </c>
      <c r="BK30" s="49">
        <f t="shared" si="17"/>
        <v>351.2175223526055</v>
      </c>
      <c r="BL30" s="49">
        <f t="shared" si="17"/>
        <v>196.89910972231428</v>
      </c>
      <c r="BM30" s="49">
        <f t="shared" si="17"/>
        <v>257.96923664233657</v>
      </c>
      <c r="BN30" s="49">
        <f t="shared" si="17"/>
        <v>129.73965384950125</v>
      </c>
      <c r="BO30" s="49">
        <f t="shared" si="17"/>
        <v>264.58909722077794</v>
      </c>
      <c r="BP30" s="49">
        <f t="shared" ref="BP30:CD30" si="18">BP28*28478/$CD$28</f>
        <v>413.70731982420756</v>
      </c>
      <c r="BQ30" s="49">
        <f t="shared" si="18"/>
        <v>329.7353956004992</v>
      </c>
      <c r="BR30" s="49">
        <f t="shared" si="18"/>
        <v>256.82272018048013</v>
      </c>
      <c r="BS30" s="49">
        <f t="shared" si="18"/>
        <v>375.23108184575165</v>
      </c>
      <c r="BT30" s="49">
        <f t="shared" si="18"/>
        <v>241.40645749249839</v>
      </c>
      <c r="BU30" s="49">
        <f t="shared" si="18"/>
        <v>290.39048522435354</v>
      </c>
      <c r="BV30" s="49">
        <f t="shared" si="18"/>
        <v>383.73848686175091</v>
      </c>
      <c r="BW30" s="49">
        <f t="shared" si="18"/>
        <v>311.39221156241524</v>
      </c>
      <c r="BX30" s="49">
        <f t="shared" si="18"/>
        <v>193.03229814653517</v>
      </c>
      <c r="BY30" s="49">
        <f t="shared" si="18"/>
        <v>455.99594089835421</v>
      </c>
      <c r="BZ30" s="49">
        <f t="shared" si="18"/>
        <v>154.6266465872917</v>
      </c>
      <c r="CA30" s="49">
        <f t="shared" si="18"/>
        <v>278.90949135072998</v>
      </c>
      <c r="CB30" s="49">
        <f t="shared" si="18"/>
        <v>357.53349189701134</v>
      </c>
      <c r="CC30" s="50">
        <f t="shared" si="18"/>
        <v>8148.4139212163946</v>
      </c>
      <c r="CD30" s="51">
        <f t="shared" si="18"/>
        <v>28478</v>
      </c>
      <c r="CE30" s="105"/>
      <c r="CF30" s="6">
        <f t="shared" si="2"/>
        <v>28478.000000016393</v>
      </c>
      <c r="CG30" s="6">
        <f t="shared" si="4"/>
        <v>28478.000050452036</v>
      </c>
      <c r="CH30" s="6" t="b">
        <f t="shared" si="3"/>
        <v>1</v>
      </c>
      <c r="CI30" s="6">
        <v>28478</v>
      </c>
      <c r="CJ30" s="130"/>
      <c r="CK30" s="131"/>
      <c r="CL30" s="132"/>
    </row>
    <row r="31" spans="1:90" s="2" customFormat="1" ht="78.75" customHeight="1" thickBot="1">
      <c r="A31" s="15" t="s">
        <v>117</v>
      </c>
      <c r="B31" s="52" t="s">
        <v>121</v>
      </c>
      <c r="C31" s="56">
        <f>C28+C29-C30</f>
        <v>15013.603891204941</v>
      </c>
      <c r="D31" s="56">
        <f>D28+D29-D30</f>
        <v>13063.403397971049</v>
      </c>
      <c r="E31" s="56">
        <f>E28+E29-E30</f>
        <v>5831.6758375984782</v>
      </c>
      <c r="F31" s="56">
        <f>F28+F29-F30</f>
        <v>15993.998260847617</v>
      </c>
      <c r="G31" s="56">
        <f>G28+G29-G30</f>
        <v>11741.278516536213</v>
      </c>
      <c r="H31" s="56">
        <f t="shared" ref="H31:BS31" si="19">H28+H29-H30</f>
        <v>8004.0537873472867</v>
      </c>
      <c r="I31" s="56">
        <f t="shared" si="19"/>
        <v>9141.0197875803569</v>
      </c>
      <c r="J31" s="56">
        <f t="shared" si="19"/>
        <v>9640.8403628349934</v>
      </c>
      <c r="K31" s="56">
        <f t="shared" si="19"/>
        <v>22552.247343009691</v>
      </c>
      <c r="L31" s="56">
        <f t="shared" si="19"/>
        <v>6186.6246576329659</v>
      </c>
      <c r="M31" s="56">
        <f t="shared" si="19"/>
        <v>17926.069967454554</v>
      </c>
      <c r="N31" s="56">
        <f t="shared" si="19"/>
        <v>6937.5571904329709</v>
      </c>
      <c r="O31" s="56">
        <f t="shared" si="19"/>
        <v>48511.675598246817</v>
      </c>
      <c r="P31" s="56">
        <f t="shared" si="19"/>
        <v>15780.793476387897</v>
      </c>
      <c r="Q31" s="56">
        <f t="shared" si="19"/>
        <v>14767.399723668048</v>
      </c>
      <c r="R31" s="56">
        <f t="shared" si="19"/>
        <v>5905.9466642677999</v>
      </c>
      <c r="S31" s="56">
        <f t="shared" si="19"/>
        <v>10241.355367625476</v>
      </c>
      <c r="T31" s="56">
        <f t="shared" si="19"/>
        <v>23696.107120069846</v>
      </c>
      <c r="U31" s="56">
        <f t="shared" si="19"/>
        <v>7502.7030999261642</v>
      </c>
      <c r="V31" s="56">
        <f t="shared" si="19"/>
        <v>5859.2134358954663</v>
      </c>
      <c r="W31" s="56">
        <f t="shared" si="19"/>
        <v>5862.0756978397285</v>
      </c>
      <c r="X31" s="56">
        <f t="shared" si="19"/>
        <v>5151.1784486326051</v>
      </c>
      <c r="Y31" s="56">
        <f t="shared" si="19"/>
        <v>11378.412300676744</v>
      </c>
      <c r="Z31" s="56">
        <f t="shared" si="19"/>
        <v>21010.589770459621</v>
      </c>
      <c r="AA31" s="56">
        <f t="shared" si="19"/>
        <v>8513.6932621334272</v>
      </c>
      <c r="AB31" s="56">
        <f t="shared" si="19"/>
        <v>10334.314113036371</v>
      </c>
      <c r="AC31" s="56">
        <f t="shared" si="19"/>
        <v>5065.8862655716121</v>
      </c>
      <c r="AD31" s="56">
        <f t="shared" si="19"/>
        <v>3886.2046010227873</v>
      </c>
      <c r="AE31" s="56">
        <f t="shared" si="19"/>
        <v>5323.3607984835689</v>
      </c>
      <c r="AF31" s="56">
        <f t="shared" si="19"/>
        <v>4081.8171241559071</v>
      </c>
      <c r="AG31" s="57">
        <f t="shared" si="19"/>
        <v>354905.09858581598</v>
      </c>
      <c r="AH31" s="56">
        <f t="shared" si="19"/>
        <v>13961.099415960316</v>
      </c>
      <c r="AI31" s="56">
        <f t="shared" si="19"/>
        <v>12805.635583590583</v>
      </c>
      <c r="AJ31" s="56">
        <f t="shared" si="19"/>
        <v>9923.742892298731</v>
      </c>
      <c r="AK31" s="56">
        <f t="shared" si="19"/>
        <v>9008.2209648190455</v>
      </c>
      <c r="AL31" s="56">
        <f t="shared" si="19"/>
        <v>28530.807772409855</v>
      </c>
      <c r="AM31" s="56">
        <f t="shared" si="19"/>
        <v>6659.4394875419084</v>
      </c>
      <c r="AN31" s="56">
        <f t="shared" si="19"/>
        <v>5453.0725940041139</v>
      </c>
      <c r="AO31" s="56">
        <f t="shared" si="19"/>
        <v>22604.809338155053</v>
      </c>
      <c r="AP31" s="56">
        <f t="shared" si="19"/>
        <v>7641.5617338570837</v>
      </c>
      <c r="AQ31" s="56">
        <f t="shared" si="19"/>
        <v>8377.4967137405838</v>
      </c>
      <c r="AR31" s="57">
        <f t="shared" si="19"/>
        <v>124966.26119721905</v>
      </c>
      <c r="AS31" s="56">
        <f t="shared" si="19"/>
        <v>6421.8033855002795</v>
      </c>
      <c r="AT31" s="56">
        <f t="shared" si="19"/>
        <v>8745.240613563612</v>
      </c>
      <c r="AU31" s="56">
        <f t="shared" si="19"/>
        <v>4471.7149640527432</v>
      </c>
      <c r="AV31" s="56">
        <f t="shared" si="19"/>
        <v>3937.2079360381017</v>
      </c>
      <c r="AW31" s="56">
        <f t="shared" si="19"/>
        <v>3978.3408130560379</v>
      </c>
      <c r="AX31" s="56">
        <f t="shared" si="19"/>
        <v>4833.1299722322374</v>
      </c>
      <c r="AY31" s="56">
        <f t="shared" si="19"/>
        <v>4617.7804198799668</v>
      </c>
      <c r="AZ31" s="57">
        <f t="shared" si="19"/>
        <v>37005.218104322979</v>
      </c>
      <c r="BA31" s="56">
        <f t="shared" si="19"/>
        <v>5629.2133954129895</v>
      </c>
      <c r="BB31" s="56">
        <f t="shared" si="19"/>
        <v>4645.1991892330889</v>
      </c>
      <c r="BC31" s="56">
        <f t="shared" si="19"/>
        <v>24430.213797713983</v>
      </c>
      <c r="BD31" s="56">
        <f t="shared" si="19"/>
        <v>6920.1585754282623</v>
      </c>
      <c r="BE31" s="56">
        <f t="shared" si="19"/>
        <v>5302.7140909972204</v>
      </c>
      <c r="BF31" s="56">
        <f t="shared" si="19"/>
        <v>7868.0810378059341</v>
      </c>
      <c r="BG31" s="56">
        <f t="shared" si="19"/>
        <v>5038.7777121522467</v>
      </c>
      <c r="BH31" s="56">
        <f t="shared" si="19"/>
        <v>6675.6655397115992</v>
      </c>
      <c r="BI31" s="56">
        <f t="shared" si="19"/>
        <v>2207.4825298631317</v>
      </c>
      <c r="BJ31" s="56">
        <f t="shared" si="19"/>
        <v>5154.1785907663852</v>
      </c>
      <c r="BK31" s="56">
        <f t="shared" si="19"/>
        <v>8929.651117540463</v>
      </c>
      <c r="BL31" s="56">
        <f t="shared" si="19"/>
        <v>5006.1293736062426</v>
      </c>
      <c r="BM31" s="56">
        <f t="shared" si="19"/>
        <v>6558.8278934489535</v>
      </c>
      <c r="BN31" s="56">
        <f t="shared" si="19"/>
        <v>3298.610608110273</v>
      </c>
      <c r="BO31" s="56">
        <f t="shared" si="19"/>
        <v>6727.1368235281716</v>
      </c>
      <c r="BP31" s="56">
        <f t="shared" si="19"/>
        <v>10518.444541312045</v>
      </c>
      <c r="BQ31" s="56">
        <f t="shared" si="19"/>
        <v>8383.471371512569</v>
      </c>
      <c r="BR31" s="56">
        <f t="shared" si="19"/>
        <v>6529.6778899516439</v>
      </c>
      <c r="BS31" s="56">
        <f t="shared" si="19"/>
        <v>9540.192149000779</v>
      </c>
      <c r="BT31" s="56">
        <f t="shared" ref="BT31:CD31" si="20">BT28+BT29-BT30</f>
        <v>6137.7217984163599</v>
      </c>
      <c r="BU31" s="56">
        <f t="shared" si="20"/>
        <v>7383.1331180095067</v>
      </c>
      <c r="BV31" s="56">
        <f t="shared" si="20"/>
        <v>9756.4916041066062</v>
      </c>
      <c r="BW31" s="56">
        <f t="shared" si="20"/>
        <v>7917.0987579033826</v>
      </c>
      <c r="BX31" s="56">
        <f t="shared" si="20"/>
        <v>4907.8162880925065</v>
      </c>
      <c r="BY31" s="56">
        <f t="shared" si="20"/>
        <v>11593.626183459397</v>
      </c>
      <c r="BZ31" s="56">
        <f t="shared" si="20"/>
        <v>3931.3585445589601</v>
      </c>
      <c r="CA31" s="56">
        <f t="shared" si="20"/>
        <v>7091.2306266777905</v>
      </c>
      <c r="CB31" s="56">
        <f t="shared" si="20"/>
        <v>9090.2336651387941</v>
      </c>
      <c r="CC31" s="57">
        <f t="shared" si="20"/>
        <v>207172.16211303428</v>
      </c>
      <c r="CD31" s="58">
        <f t="shared" si="20"/>
        <v>724048.73999997554</v>
      </c>
      <c r="CE31" s="105"/>
      <c r="CF31" s="8">
        <f t="shared" si="2"/>
        <v>724048.74000039231</v>
      </c>
      <c r="CG31" s="8">
        <f t="shared" si="4"/>
        <v>724048.74128271081</v>
      </c>
      <c r="CH31" s="8" t="b">
        <f t="shared" si="3"/>
        <v>0</v>
      </c>
      <c r="CI31" s="8">
        <v>724048.55</v>
      </c>
      <c r="CJ31" s="130"/>
      <c r="CK31" s="131"/>
      <c r="CL31" s="132"/>
    </row>
    <row r="32" spans="1:90" ht="32.25" customHeight="1" thickBot="1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42"/>
      <c r="CH32" s="13"/>
      <c r="CI32" s="13"/>
      <c r="CJ32" s="133"/>
      <c r="CK32" s="134"/>
      <c r="CL32" s="135"/>
    </row>
  </sheetData>
  <mergeCells count="98">
    <mergeCell ref="CI2:CI4"/>
    <mergeCell ref="A32:CG32"/>
    <mergeCell ref="CB2:CB4"/>
    <mergeCell ref="CC2:CC4"/>
    <mergeCell ref="CD2:CD4"/>
    <mergeCell ref="CF2:CF4"/>
    <mergeCell ref="CG2:CG4"/>
    <mergeCell ref="CH2:CH4"/>
    <mergeCell ref="BV2:BV4"/>
    <mergeCell ref="BW2:BW4"/>
    <mergeCell ref="BX2:BX4"/>
    <mergeCell ref="BY2:BY4"/>
    <mergeCell ref="BZ2:BZ4"/>
    <mergeCell ref="CA2:CA4"/>
    <mergeCell ref="BP2:BP4"/>
    <mergeCell ref="BQ2:BQ4"/>
    <mergeCell ref="BH2:BH4"/>
    <mergeCell ref="BR2:BR4"/>
    <mergeCell ref="BS2:BS4"/>
    <mergeCell ref="BT2:BT4"/>
    <mergeCell ref="BU2:BU4"/>
    <mergeCell ref="BJ2:BJ4"/>
    <mergeCell ref="BK2:BK4"/>
    <mergeCell ref="BL2:BL4"/>
    <mergeCell ref="BM2:BM4"/>
    <mergeCell ref="BN2:BN4"/>
    <mergeCell ref="BO2:BO4"/>
    <mergeCell ref="AS2:AS4"/>
    <mergeCell ref="AH2:AH4"/>
    <mergeCell ref="AI2:AI4"/>
    <mergeCell ref="AJ2:AJ4"/>
    <mergeCell ref="AK2:AK4"/>
    <mergeCell ref="AL2:AL4"/>
    <mergeCell ref="AM2:AM4"/>
    <mergeCell ref="AN2:AN4"/>
    <mergeCell ref="AO2:AO4"/>
    <mergeCell ref="AP2:AP4"/>
    <mergeCell ref="AQ2:AQ4"/>
    <mergeCell ref="AR2:AR4"/>
    <mergeCell ref="CJ1:CL32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AS1:AZ1"/>
    <mergeCell ref="BA1:BK1"/>
    <mergeCell ref="BL1:BU1"/>
    <mergeCell ref="BV1:CD1"/>
    <mergeCell ref="CE1:CE31"/>
    <mergeCell ref="P2:P4"/>
    <mergeCell ref="CF1:CI1"/>
    <mergeCell ref="AT2:AT4"/>
    <mergeCell ref="AU2:AU4"/>
    <mergeCell ref="AV2:AV4"/>
    <mergeCell ref="AW2:AW4"/>
    <mergeCell ref="BI2:BI4"/>
    <mergeCell ref="AX2:AX4"/>
    <mergeCell ref="AY2:AY4"/>
    <mergeCell ref="AZ2:AZ4"/>
    <mergeCell ref="BA2:BA4"/>
    <mergeCell ref="BB2:BB4"/>
    <mergeCell ref="BC2:BC4"/>
    <mergeCell ref="BD2:BD4"/>
    <mergeCell ref="BE2:BE4"/>
    <mergeCell ref="BF2:BF4"/>
    <mergeCell ref="BG2:BG4"/>
    <mergeCell ref="A1:A4"/>
    <mergeCell ref="B1:B4"/>
    <mergeCell ref="C1:M1"/>
    <mergeCell ref="N1:W1"/>
    <mergeCell ref="X1:AG1"/>
    <mergeCell ref="U2:U4"/>
    <mergeCell ref="Q2:Q4"/>
    <mergeCell ref="R2:R4"/>
    <mergeCell ref="S2:S4"/>
    <mergeCell ref="T2:T4"/>
    <mergeCell ref="AG2:AG4"/>
    <mergeCell ref="V2:V4"/>
    <mergeCell ref="W2:W4"/>
    <mergeCell ref="X2:X4"/>
    <mergeCell ref="Y2:Y4"/>
    <mergeCell ref="Z2:Z4"/>
    <mergeCell ref="AH1:AR1"/>
    <mergeCell ref="L2:L4"/>
    <mergeCell ref="M2:M4"/>
    <mergeCell ref="N2:N4"/>
    <mergeCell ref="O2:O4"/>
    <mergeCell ref="AA2:AA4"/>
    <mergeCell ref="AB2:AB4"/>
    <mergeCell ref="AC2:AC4"/>
    <mergeCell ref="AD2:AD4"/>
    <mergeCell ref="AE2:AE4"/>
    <mergeCell ref="AF2:AF4"/>
  </mergeCells>
  <conditionalFormatting sqref="CH1:CH1048576">
    <cfRule type="containsText" dxfId="0" priority="1" operator="containsText" text="TRUE">
      <formula>NOT(ISERROR(SEARCH("TRUE",CH1)))</formula>
    </cfRule>
  </conditionalFormatting>
  <printOptions horizontalCentered="1" verticalCentered="1"/>
  <pageMargins left="0" right="0" top="0.25" bottom="0.25" header="0" footer="0"/>
  <pageSetup paperSize="9" scale="50" orientation="landscape" r:id="rId1"/>
  <colBreaks count="7" manualBreakCount="7">
    <brk id="13" max="32" man="1"/>
    <brk id="23" max="32" man="1"/>
    <brk id="33" max="32" man="1"/>
    <brk id="44" max="32" man="1"/>
    <brk id="52" max="32" man="1"/>
    <brk id="63" max="32" man="1"/>
    <brk id="73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NDDP Current+Constant</vt:lpstr>
      <vt:lpstr>NDDP Constant</vt:lpstr>
      <vt:lpstr>GDDP Constant</vt:lpstr>
      <vt:lpstr>'GDDP Constant'!Print_Area</vt:lpstr>
      <vt:lpstr>'NDDP Constant'!Print_Area</vt:lpstr>
      <vt:lpstr>'NDDP Current+Constant'!Print_Area</vt:lpstr>
      <vt:lpstr>'GDDP Constant'!Print_Titles</vt:lpstr>
      <vt:lpstr>'NDDP Constant'!Print_Titles</vt:lpstr>
      <vt:lpstr>'NDDP Current+Constant'!Print_Titles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2018-09-25T04:19:17Z</cp:lastPrinted>
  <dcterms:created xsi:type="dcterms:W3CDTF">2017-02-28T07:35:53Z</dcterms:created>
  <dcterms:modified xsi:type="dcterms:W3CDTF">2018-10-05T10:06:49Z</dcterms:modified>
</cp:coreProperties>
</file>