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3.6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'3.6'!$A$1:$D$31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<sst xmlns="http://schemas.openxmlformats.org/spreadsheetml/2006/main" count="49" uniqueCount="30">
  <si>
    <t>3-vk; ,oa O;;</t>
  </si>
  <si>
    <t>¼yk[k :-½</t>
  </si>
  <si>
    <t>en</t>
  </si>
  <si>
    <t>okLrfod</t>
  </si>
  <si>
    <t>iqujhf{kr
 vuqeku</t>
  </si>
  <si>
    <t>vk;&amp;O;;d
 vuqeku</t>
  </si>
  <si>
    <t>lzksr %&amp; mRrj izns'k vk;&amp;O;;d dh :i js[kk 2009&amp;10 foRr foHkkx] mRrj izns'k</t>
  </si>
  <si>
    <t>2007&amp;08</t>
  </si>
  <si>
    <t>2008&amp;09</t>
  </si>
  <si>
    <t>2009&amp;10</t>
  </si>
  <si>
    <t>;ksx</t>
  </si>
  <si>
    <t>3-06 mRrj izns'k esa vk;kstusRrj lEcU/kh jktLo O;;</t>
  </si>
  <si>
    <t>1-djksa dh olwyh</t>
  </si>
  <si>
    <t>2-C;kt lank; ,oa _.k ifj'kks/ku</t>
  </si>
  <si>
    <t>3-lkekU; iz'kklfud lsok;sa</t>
  </si>
  <si>
    <t>4-f'k{kk] [ksydwn dyk ,oa laLd`fr</t>
  </si>
  <si>
    <t>5-d`f"k ,oa vU; d`f"k dk;ZØe vkfn</t>
  </si>
  <si>
    <t>6- xzkeh.k fodkl dk;ZØe ,oa xzkeh.k jkstxkj</t>
  </si>
  <si>
    <t>7-o`gn ,oa e/;e flapkbZ ck&lt;+ fu;a=.k ,oa ÅtkZ</t>
  </si>
  <si>
    <t>8-fpfdRlk ,oa yksd LokLF;</t>
  </si>
  <si>
    <t>9-m|ksx ,oa [kfudeZ</t>
  </si>
  <si>
    <t>10-okfudh ,oa oU; thou</t>
  </si>
  <si>
    <t>11-izdh.kZ</t>
  </si>
  <si>
    <t>administrative</t>
  </si>
  <si>
    <t>2006&amp;07</t>
  </si>
  <si>
    <t>proj pop 08</t>
  </si>
  <si>
    <t>proj pop 07</t>
  </si>
  <si>
    <t>proj pop 06</t>
  </si>
  <si>
    <t>lakh</t>
  </si>
  <si>
    <t>thousand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</si>
</sst>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b/>
      <sz val="12"/>
      <name val="Krishna"/>
      <family val="0"/>
    </font>
    <font>
      <sz val="11"/>
      <name val="Krishna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6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 quotePrefix="1">
      <alignment horizontal="right" vertical="center" wrapText="1"/>
      <protection locked="0"/>
    </xf>
    <xf numFmtId="164" fontId="0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16" fontId="14" fillId="0" borderId="0" xfId="0" applyNumberFormat="1" applyFont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3"/>
  </sheetPr>
  <dimension ref="A1:HW232"/>
  <sheetViews>
    <sheetView tabSelected="1" view="pageBreakPreview" zoomScaleSheetLayoutView="100" workbookViewId="0" topLeftCell="A1">
      <selection activeCell="E34" sqref="E34"/>
    </sheetView>
  </sheetViews>
  <sheetFormatPr defaultColWidth="9.140625" defaultRowHeight="12.75"/>
  <cols>
    <col min="1" max="1" width="20.421875" style="55" customWidth="1"/>
    <col min="2" max="2" width="15.28125" style="18" customWidth="1"/>
    <col min="3" max="3" width="14.8515625" style="18" customWidth="1"/>
    <col min="4" max="6" width="16.421875" style="18" customWidth="1"/>
    <col min="7" max="7" width="9.140625" style="3" customWidth="1"/>
    <col min="8" max="9" width="11.57421875" style="4" bestFit="1" customWidth="1"/>
    <col min="10" max="11" width="9.140625" style="4" customWidth="1"/>
    <col min="12" max="13" width="11.57421875" style="4" bestFit="1" customWidth="1"/>
    <col min="14" max="16384" width="9.140625" style="4" customWidth="1"/>
  </cols>
  <sheetData>
    <row r="1" spans="1:231" s="5" customFormat="1" ht="23.25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5" customFormat="1" ht="21" customHeight="1">
      <c r="A2" s="6" t="s">
        <v>11</v>
      </c>
      <c r="B2" s="6"/>
      <c r="C2" s="6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s="5" customFormat="1" ht="21">
      <c r="B3" s="7"/>
      <c r="C3" s="7"/>
      <c r="D3" s="8" t="s">
        <v>1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5" customFormat="1" ht="14.25" customHeight="1">
      <c r="A4" s="9" t="s">
        <v>2</v>
      </c>
      <c r="B4" s="27" t="s">
        <v>7</v>
      </c>
      <c r="C4" s="27" t="s">
        <v>8</v>
      </c>
      <c r="D4" s="27" t="s">
        <v>9</v>
      </c>
      <c r="E4" s="11"/>
      <c r="F4" s="1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5" customFormat="1" ht="44.25" customHeight="1">
      <c r="A5" s="6"/>
      <c r="B5" s="7" t="s">
        <v>3</v>
      </c>
      <c r="C5" s="7" t="s">
        <v>4</v>
      </c>
      <c r="D5" s="7" t="s">
        <v>5</v>
      </c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5" customFormat="1" ht="14.25">
      <c r="A6" s="10">
        <v>1</v>
      </c>
      <c r="B6" s="12">
        <v>2</v>
      </c>
      <c r="C6" s="12">
        <v>3</v>
      </c>
      <c r="D6" s="12">
        <v>4</v>
      </c>
      <c r="E6" s="13"/>
      <c r="F6" s="1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5" customFormat="1" ht="21">
      <c r="A7" s="15" t="s">
        <v>12</v>
      </c>
      <c r="B7" s="14">
        <v>113493</v>
      </c>
      <c r="C7" s="14">
        <v>134800</v>
      </c>
      <c r="D7" s="14">
        <v>169746</v>
      </c>
      <c r="E7" s="14"/>
      <c r="F7" s="1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5" customFormat="1" ht="42">
      <c r="A8" s="36" t="s">
        <v>13</v>
      </c>
      <c r="B8" s="14">
        <v>1387808</v>
      </c>
      <c r="C8" s="14">
        <v>1443901</v>
      </c>
      <c r="D8" s="14">
        <v>1660888</v>
      </c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5" customFormat="1" ht="42">
      <c r="A9" s="15" t="s">
        <v>14</v>
      </c>
      <c r="B9" s="14">
        <v>1144489</v>
      </c>
      <c r="C9" s="14">
        <v>1375740</v>
      </c>
      <c r="D9" s="14">
        <v>2183327</v>
      </c>
      <c r="E9" s="16"/>
      <c r="F9" s="16"/>
      <c r="G9" s="3" t="e">
        <f>#REF!-#REF!</f>
        <v>#REF!</v>
      </c>
      <c r="H9" s="3" t="e">
        <f>#REF!-#REF!</f>
        <v>#REF!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5" customFormat="1" ht="42">
      <c r="A10" s="8" t="s">
        <v>15</v>
      </c>
      <c r="B10" s="13">
        <v>923224</v>
      </c>
      <c r="C10" s="13">
        <v>1088928</v>
      </c>
      <c r="D10" s="13">
        <v>1439469</v>
      </c>
      <c r="E10" s="16"/>
      <c r="F10" s="16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5" customFormat="1" ht="42">
      <c r="A11" s="8" t="s">
        <v>16</v>
      </c>
      <c r="B11" s="13">
        <v>202003</v>
      </c>
      <c r="C11" s="13">
        <v>201725</v>
      </c>
      <c r="D11" s="13">
        <v>243353</v>
      </c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5" customFormat="1" ht="63">
      <c r="A12" s="15" t="s">
        <v>17</v>
      </c>
      <c r="B12" s="14">
        <v>148214</v>
      </c>
      <c r="C12" s="14">
        <v>126817</v>
      </c>
      <c r="D12" s="14">
        <v>147827</v>
      </c>
      <c r="E12" s="16"/>
      <c r="F12" s="1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5" customFormat="1" ht="63">
      <c r="A13" s="19" t="s">
        <v>18</v>
      </c>
      <c r="B13" s="37">
        <v>316034</v>
      </c>
      <c r="C13" s="37">
        <v>321989</v>
      </c>
      <c r="D13" s="37">
        <v>377544</v>
      </c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5" customFormat="1" ht="21">
      <c r="A14" s="15"/>
      <c r="B14" s="38"/>
      <c r="C14" s="38"/>
      <c r="D14" s="41"/>
      <c r="E14" s="14"/>
      <c r="F14" s="1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5" customFormat="1" ht="21">
      <c r="A15" s="42" t="s">
        <v>0</v>
      </c>
      <c r="B15" s="42"/>
      <c r="C15" s="42"/>
      <c r="D15" s="42"/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5" customFormat="1" ht="21">
      <c r="A16" s="6" t="s">
        <v>11</v>
      </c>
      <c r="B16" s="6"/>
      <c r="C16" s="6"/>
      <c r="D16" s="6"/>
      <c r="E16" s="16"/>
      <c r="F16" s="16"/>
      <c r="G16" s="17" t="e">
        <f>#REF!-#REF!</f>
        <v>#REF!</v>
      </c>
      <c r="H16" s="17" t="e">
        <f>#REF!-#REF!</f>
        <v>#REF!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</row>
    <row r="17" spans="2:231" s="5" customFormat="1" ht="21">
      <c r="B17" s="7"/>
      <c r="C17" s="7"/>
      <c r="D17" s="8" t="s">
        <v>1</v>
      </c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5" customFormat="1" ht="21">
      <c r="A18" s="9" t="s">
        <v>2</v>
      </c>
      <c r="B18" s="27" t="s">
        <v>7</v>
      </c>
      <c r="C18" s="27" t="s">
        <v>8</v>
      </c>
      <c r="D18" s="27" t="s">
        <v>9</v>
      </c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1:231" s="5" customFormat="1" ht="42">
      <c r="A19" s="6"/>
      <c r="B19" s="7" t="s">
        <v>3</v>
      </c>
      <c r="C19" s="7" t="s">
        <v>4</v>
      </c>
      <c r="D19" s="7" t="s">
        <v>5</v>
      </c>
      <c r="E19" s="13"/>
      <c r="F19" s="1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14.25">
      <c r="A20" s="10">
        <v>1</v>
      </c>
      <c r="B20" s="12">
        <v>2</v>
      </c>
      <c r="C20" s="12">
        <v>3</v>
      </c>
      <c r="D20" s="12">
        <v>4</v>
      </c>
      <c r="E20" s="20"/>
      <c r="F20" s="20"/>
      <c r="G20" s="3" t="e">
        <f>#REF!-#REF!</f>
        <v>#REF!</v>
      </c>
      <c r="H20" s="3" t="e">
        <f>#REF!-#REF!</f>
        <v>#REF!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18" customHeight="1">
      <c r="A21" s="15" t="s">
        <v>19</v>
      </c>
      <c r="B21" s="14">
        <v>216325</v>
      </c>
      <c r="C21" s="14">
        <v>294510</v>
      </c>
      <c r="D21" s="14">
        <v>383434</v>
      </c>
      <c r="E21" s="21"/>
      <c r="F21" s="21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s="5" customFormat="1" ht="18" customHeight="1">
      <c r="A22" s="15"/>
      <c r="B22" s="23"/>
      <c r="C22" s="23"/>
      <c r="D22" s="23"/>
      <c r="E22" s="21"/>
      <c r="F22" s="21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s="5" customFormat="1" ht="21">
      <c r="A23" s="36" t="s">
        <v>20</v>
      </c>
      <c r="B23" s="14">
        <v>30562</v>
      </c>
      <c r="C23" s="14">
        <v>68181</v>
      </c>
      <c r="D23" s="14">
        <v>14006</v>
      </c>
      <c r="E23" s="11"/>
      <c r="F23" s="11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s="5" customFormat="1" ht="23.25">
      <c r="A24" s="36"/>
      <c r="B24" s="23"/>
      <c r="C24" s="23"/>
      <c r="D24" s="23"/>
      <c r="E24" s="2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s="5" customFormat="1" ht="21" customHeight="1">
      <c r="A25" s="15" t="s">
        <v>21</v>
      </c>
      <c r="B25" s="14">
        <v>17612</v>
      </c>
      <c r="C25" s="14">
        <v>21046</v>
      </c>
      <c r="D25" s="14">
        <v>26279</v>
      </c>
      <c r="E25" s="7"/>
      <c r="F25" s="7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5" customFormat="1" ht="21">
      <c r="A26" s="44"/>
      <c r="B26" s="45"/>
      <c r="C26" s="45"/>
      <c r="D26" s="45"/>
      <c r="E26" s="8"/>
      <c r="F26" s="8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s="5" customFormat="1" ht="14.25" customHeight="1">
      <c r="A27" s="44" t="s">
        <v>22</v>
      </c>
      <c r="B27" s="45">
        <v>848165</v>
      </c>
      <c r="C27" s="45">
        <v>934595</v>
      </c>
      <c r="D27" s="45">
        <v>902413</v>
      </c>
      <c r="E27" s="11"/>
      <c r="F27" s="11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s="5" customFormat="1" ht="44.25" customHeight="1">
      <c r="A28" s="8"/>
      <c r="B28" s="46"/>
      <c r="C28" s="46"/>
      <c r="D28" s="46"/>
      <c r="E28" s="7"/>
      <c r="F28" s="7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s="5" customFormat="1" ht="21">
      <c r="A29" s="35" t="s">
        <v>10</v>
      </c>
      <c r="B29" s="12">
        <v>5347929</v>
      </c>
      <c r="C29" s="12">
        <v>6012232</v>
      </c>
      <c r="D29" s="12">
        <v>7548286</v>
      </c>
      <c r="E29" s="13"/>
      <c r="F29" s="1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s="5" customFormat="1" ht="18">
      <c r="A30" s="26" t="s">
        <v>6</v>
      </c>
      <c r="B30" s="26"/>
      <c r="C30" s="26"/>
      <c r="D30" s="26"/>
      <c r="E30" s="23"/>
      <c r="F30" s="2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s="5" customFormat="1" ht="18">
      <c r="A31" s="47"/>
      <c r="B31" s="22"/>
      <c r="C31" s="22"/>
      <c r="D31" s="47"/>
      <c r="E31" s="14"/>
      <c r="F31" s="1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s="5" customFormat="1" ht="14.25">
      <c r="A32" s="54"/>
      <c r="B32" s="17"/>
      <c r="C32" s="17"/>
      <c r="D32" s="17"/>
      <c r="E32" s="14"/>
      <c r="F32" s="1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s="5" customFormat="1" ht="21" customHeight="1">
      <c r="A33" s="54"/>
      <c r="B33" s="17"/>
      <c r="C33" s="17"/>
      <c r="D33" s="17"/>
      <c r="E33" s="16"/>
      <c r="F33" s="16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s="5" customFormat="1" ht="14.25">
      <c r="A34" s="54"/>
      <c r="B34" s="17"/>
      <c r="C34" s="17"/>
      <c r="D34" s="17"/>
      <c r="E34" s="24"/>
      <c r="F34" s="24"/>
      <c r="G34" s="3" t="e">
        <f>#REF!/#REF!*100</f>
        <v>#REF!</v>
      </c>
      <c r="H34" s="3" t="e">
        <f>#REF!/#REF!*100</f>
        <v>#REF!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s="5" customFormat="1" ht="14.25">
      <c r="A35" s="54"/>
      <c r="B35" s="17"/>
      <c r="C35" s="17"/>
      <c r="D35" s="17"/>
      <c r="E35" s="23"/>
      <c r="F35" s="23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5" customFormat="1" ht="14.25">
      <c r="A36" s="54"/>
      <c r="B36" s="17"/>
      <c r="C36" s="17"/>
      <c r="D36" s="17"/>
      <c r="E36" s="14"/>
      <c r="F36" s="1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5" customFormat="1" ht="14.25">
      <c r="A37" s="54"/>
      <c r="B37" s="17"/>
      <c r="C37" s="17"/>
      <c r="D37" s="17"/>
      <c r="E37" s="14"/>
      <c r="F37" s="1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s="5" customFormat="1" ht="14.25">
      <c r="A38" s="54"/>
      <c r="B38" s="17"/>
      <c r="C38" s="17"/>
      <c r="D38" s="17"/>
      <c r="E38" s="16"/>
      <c r="F38" s="16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s="5" customFormat="1" ht="14.25">
      <c r="A39" s="54"/>
      <c r="B39" s="17"/>
      <c r="C39" s="17"/>
      <c r="D39" s="17"/>
      <c r="E39" s="25"/>
      <c r="F39" s="25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s="5" customFormat="1" ht="18" customHeight="1">
      <c r="A40" s="54"/>
      <c r="B40" s="17"/>
      <c r="C40" s="17"/>
      <c r="D40" s="17"/>
      <c r="E40" s="21"/>
      <c r="F40" s="21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5" customFormat="1" ht="14.25">
      <c r="A41" s="54"/>
      <c r="B41" s="17"/>
      <c r="C41" s="17"/>
      <c r="D41" s="17"/>
      <c r="E41" s="11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s="5" customFormat="1" ht="23.25">
      <c r="A42" s="54"/>
      <c r="B42" s="17"/>
      <c r="C42" s="17"/>
      <c r="D42" s="17"/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s="5" customFormat="1" ht="21" customHeight="1">
      <c r="A43" s="54"/>
      <c r="B43" s="17"/>
      <c r="C43" s="17"/>
      <c r="D43" s="17"/>
      <c r="E43" s="7"/>
      <c r="F43" s="7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s="5" customFormat="1" ht="21">
      <c r="A44" s="54"/>
      <c r="B44" s="17"/>
      <c r="C44" s="17"/>
      <c r="D44" s="17"/>
      <c r="E44" s="8"/>
      <c r="F44" s="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s="5" customFormat="1" ht="21">
      <c r="A45" s="54"/>
      <c r="B45" s="17"/>
      <c r="C45" s="17"/>
      <c r="D45" s="17"/>
      <c r="E45" s="7"/>
      <c r="F45" s="7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s="5" customFormat="1" ht="44.25" customHeight="1">
      <c r="A46" s="54"/>
      <c r="B46" s="17"/>
      <c r="C46" s="17"/>
      <c r="D46" s="17"/>
      <c r="E46" s="7"/>
      <c r="F46" s="7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s="5" customFormat="1" ht="14.25">
      <c r="A47" s="54"/>
      <c r="B47" s="17"/>
      <c r="C47" s="17"/>
      <c r="D47" s="17"/>
      <c r="E47" s="13"/>
      <c r="F47" s="1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s="5" customFormat="1" ht="14.25">
      <c r="A48" s="54"/>
      <c r="B48" s="17"/>
      <c r="C48" s="17"/>
      <c r="D48" s="17"/>
      <c r="E48" s="14"/>
      <c r="F48" s="14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s="5" customFormat="1" ht="14.25">
      <c r="A49" s="54"/>
      <c r="B49" s="17"/>
      <c r="C49" s="17"/>
      <c r="D49" s="17"/>
      <c r="E49" s="23"/>
      <c r="F49" s="23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s="5" customFormat="1" ht="14.25">
      <c r="A50" s="54"/>
      <c r="B50" s="17"/>
      <c r="C50" s="17"/>
      <c r="D50" s="17"/>
      <c r="E50" s="14"/>
      <c r="F50" s="14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5" customFormat="1" ht="14.25">
      <c r="A51" s="54"/>
      <c r="B51" s="17"/>
      <c r="C51" s="17"/>
      <c r="D51" s="17"/>
      <c r="E51" s="14"/>
      <c r="F51" s="14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s="5" customFormat="1" ht="14.25">
      <c r="A52" s="54"/>
      <c r="B52" s="17"/>
      <c r="C52" s="17"/>
      <c r="D52" s="17"/>
      <c r="E52" s="14"/>
      <c r="F52" s="14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s="5" customFormat="1" ht="14.25">
      <c r="A53" s="54"/>
      <c r="B53" s="17"/>
      <c r="C53" s="17"/>
      <c r="D53" s="17"/>
      <c r="E53" s="14"/>
      <c r="F53" s="14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s="5" customFormat="1" ht="14.25">
      <c r="A54" s="54"/>
      <c r="B54" s="17"/>
      <c r="C54" s="17"/>
      <c r="D54" s="17"/>
      <c r="E54" s="14"/>
      <c r="F54" s="14"/>
      <c r="G54" s="3" t="e">
        <f>#REF!+#REF!+#REF!+#REF!+#REF!</f>
        <v>#REF!</v>
      </c>
      <c r="H54" s="3" t="e">
        <f>#REF!+#REF!+#REF!+#REF!+#REF!</f>
        <v>#REF!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5" customFormat="1" ht="14.25">
      <c r="A55" s="54"/>
      <c r="B55" s="17"/>
      <c r="C55" s="17"/>
      <c r="D55" s="17"/>
      <c r="E55" s="28"/>
      <c r="F55" s="28"/>
      <c r="G55" s="17" t="e">
        <f>#REF!-G54</f>
        <v>#REF!</v>
      </c>
      <c r="H55" s="17" t="e">
        <f>#REF!-H54</f>
        <v>#REF!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</row>
    <row r="56" spans="1:231" s="5" customFormat="1" ht="14.25">
      <c r="A56" s="54"/>
      <c r="B56" s="17"/>
      <c r="C56" s="17"/>
      <c r="D56" s="17"/>
      <c r="E56" s="14"/>
      <c r="F56" s="14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5" customFormat="1" ht="14.25">
      <c r="A57" s="54"/>
      <c r="B57" s="17"/>
      <c r="C57" s="17"/>
      <c r="D57" s="17"/>
      <c r="E57" s="29"/>
      <c r="F57" s="29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5" customFormat="1" ht="18">
      <c r="A58" s="55"/>
      <c r="B58" s="18"/>
      <c r="C58" s="18"/>
      <c r="D58" s="18"/>
      <c r="E58" s="30"/>
      <c r="F58" s="30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5" customFormat="1" ht="18" customHeight="1">
      <c r="A59" s="55"/>
      <c r="B59" s="18"/>
      <c r="C59" s="18"/>
      <c r="D59" s="18"/>
      <c r="E59" s="21"/>
      <c r="F59" s="21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5" customFormat="1" ht="14.25">
      <c r="A60" s="55"/>
      <c r="B60" s="18"/>
      <c r="C60" s="18"/>
      <c r="D60" s="18"/>
      <c r="E60" s="11"/>
      <c r="F60" s="11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s="5" customFormat="1" ht="23.25">
      <c r="A61" s="55"/>
      <c r="B61" s="18"/>
      <c r="C61" s="18"/>
      <c r="D61" s="18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5" customFormat="1" ht="21" customHeight="1">
      <c r="A62" s="55"/>
      <c r="B62" s="18"/>
      <c r="C62" s="18"/>
      <c r="D62" s="18"/>
      <c r="E62" s="7"/>
      <c r="F62" s="7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5" customFormat="1" ht="21">
      <c r="A63" s="55"/>
      <c r="B63" s="18"/>
      <c r="C63" s="18"/>
      <c r="D63" s="18"/>
      <c r="E63" s="8"/>
      <c r="F63" s="8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5" customFormat="1" ht="21">
      <c r="A64" s="55"/>
      <c r="B64" s="18"/>
      <c r="C64" s="18"/>
      <c r="D64" s="18"/>
      <c r="E64" s="7"/>
      <c r="F64" s="7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5" customFormat="1" ht="44.25" customHeight="1">
      <c r="A65" s="55"/>
      <c r="B65" s="18"/>
      <c r="C65" s="18"/>
      <c r="D65" s="18"/>
      <c r="E65" s="7"/>
      <c r="F65" s="7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5" customFormat="1" ht="14.25">
      <c r="A66" s="55"/>
      <c r="B66" s="18"/>
      <c r="C66" s="18"/>
      <c r="D66" s="18"/>
      <c r="E66" s="13"/>
      <c r="F66" s="1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5" customFormat="1" ht="14.25">
      <c r="A67" s="55"/>
      <c r="B67" s="18"/>
      <c r="C67" s="18"/>
      <c r="D67" s="18"/>
      <c r="E67" s="14"/>
      <c r="F67" s="14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5" customFormat="1" ht="14.25">
      <c r="A68" s="55"/>
      <c r="B68" s="18"/>
      <c r="C68" s="18"/>
      <c r="D68" s="18"/>
      <c r="E68" s="14"/>
      <c r="F68" s="14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5" customFormat="1" ht="14.25">
      <c r="A69" s="55"/>
      <c r="B69" s="18"/>
      <c r="C69" s="18"/>
      <c r="D69" s="18"/>
      <c r="E69" s="31"/>
      <c r="F69" s="31"/>
      <c r="G69" s="3">
        <f>4993+11240</f>
        <v>16233</v>
      </c>
      <c r="H69" s="4">
        <f>5492+57643</f>
        <v>63135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5" customFormat="1" ht="14.25">
      <c r="A70" s="55"/>
      <c r="B70" s="18"/>
      <c r="C70" s="18"/>
      <c r="D70" s="18"/>
      <c r="E70" s="14"/>
      <c r="F70" s="14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5" customFormat="1" ht="14.25">
      <c r="A71" s="55"/>
      <c r="B71" s="18"/>
      <c r="C71" s="18"/>
      <c r="D71" s="18"/>
      <c r="E71" s="14"/>
      <c r="F71" s="14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5" customFormat="1" ht="14.25">
      <c r="A72" s="55"/>
      <c r="B72" s="18"/>
      <c r="C72" s="18"/>
      <c r="D72" s="18"/>
      <c r="E72" s="14"/>
      <c r="F72" s="14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5" customFormat="1" ht="14.25">
      <c r="A73" s="55"/>
      <c r="B73" s="18"/>
      <c r="C73" s="18"/>
      <c r="D73" s="18"/>
      <c r="E73" s="16"/>
      <c r="F73" s="16"/>
      <c r="G73" s="17" t="e">
        <f>832574-(#REF!+#REF!+#REF!+#REF!+#REF!+#REF!)</f>
        <v>#REF!</v>
      </c>
      <c r="H73" s="17" t="e">
        <f>562692-(#REF!+#REF!+#REF!+#REF!+#REF!+#REF!)</f>
        <v>#REF!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</row>
    <row r="74" spans="1:231" s="34" customFormat="1" ht="14.25">
      <c r="A74" s="55"/>
      <c r="B74" s="18"/>
      <c r="C74" s="18"/>
      <c r="D74" s="18"/>
      <c r="E74" s="13"/>
      <c r="F74" s="13"/>
      <c r="G74" s="3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</row>
    <row r="75" spans="1:231" s="34" customFormat="1" ht="14.25">
      <c r="A75" s="55"/>
      <c r="B75" s="18"/>
      <c r="C75" s="18"/>
      <c r="D75" s="18"/>
      <c r="E75" s="13"/>
      <c r="F75" s="13"/>
      <c r="G75" s="3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</row>
    <row r="76" spans="1:231" s="5" customFormat="1" ht="18" customHeight="1">
      <c r="A76" s="55"/>
      <c r="B76" s="18"/>
      <c r="C76" s="18"/>
      <c r="D76" s="18"/>
      <c r="E76" s="21"/>
      <c r="F76" s="21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5" customFormat="1" ht="16.5" customHeight="1">
      <c r="A77" s="55"/>
      <c r="B77" s="18"/>
      <c r="C77" s="18"/>
      <c r="D77" s="18"/>
      <c r="E77" s="11"/>
      <c r="F77" s="11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5" customFormat="1" ht="23.25" customHeight="1">
      <c r="A78" s="55"/>
      <c r="B78" s="18"/>
      <c r="C78" s="18"/>
      <c r="D78" s="18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5" customFormat="1" ht="21" customHeight="1">
      <c r="A79" s="55"/>
      <c r="B79" s="18"/>
      <c r="C79" s="18"/>
      <c r="D79" s="18"/>
      <c r="E79" s="7"/>
      <c r="F79" s="7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5" customFormat="1" ht="21">
      <c r="A80" s="55"/>
      <c r="B80" s="18"/>
      <c r="C80" s="18"/>
      <c r="D80" s="18"/>
      <c r="E80" s="8"/>
      <c r="F80" s="8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5" customFormat="1" ht="21">
      <c r="A81" s="55"/>
      <c r="B81" s="18"/>
      <c r="C81" s="18"/>
      <c r="D81" s="18"/>
      <c r="E81" s="7"/>
      <c r="F81" s="7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5" customFormat="1" ht="44.25" customHeight="1">
      <c r="A82" s="55"/>
      <c r="B82" s="18"/>
      <c r="C82" s="18"/>
      <c r="D82" s="18"/>
      <c r="E82" s="7"/>
      <c r="F82" s="7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5" customFormat="1" ht="14.25">
      <c r="A83" s="55"/>
      <c r="B83" s="18"/>
      <c r="C83" s="18"/>
      <c r="D83" s="18"/>
      <c r="E83" s="13"/>
      <c r="F83" s="1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5" customFormat="1" ht="14.25">
      <c r="A84" s="55"/>
      <c r="B84" s="18"/>
      <c r="C84" s="18"/>
      <c r="D84" s="18"/>
      <c r="E84" s="14"/>
      <c r="F84" s="1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5" customFormat="1" ht="14.25">
      <c r="A85" s="55"/>
      <c r="B85" s="18"/>
      <c r="C85" s="18"/>
      <c r="D85" s="18"/>
      <c r="E85" s="14"/>
      <c r="F85" s="14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5" customFormat="1" ht="14.25">
      <c r="A86" s="55"/>
      <c r="B86" s="18"/>
      <c r="C86" s="18"/>
      <c r="D86" s="18"/>
      <c r="E86" s="14"/>
      <c r="F86" s="14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5" customFormat="1" ht="14.25">
      <c r="A87" s="55"/>
      <c r="B87" s="18"/>
      <c r="C87" s="18"/>
      <c r="D87" s="18"/>
      <c r="E87" s="13"/>
      <c r="F87" s="1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5" customFormat="1" ht="14.25">
      <c r="A88" s="55"/>
      <c r="B88" s="18"/>
      <c r="C88" s="18"/>
      <c r="D88" s="18"/>
      <c r="E88" s="13"/>
      <c r="F88" s="1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5" customFormat="1" ht="14.25">
      <c r="A89" s="55"/>
      <c r="B89" s="18"/>
      <c r="C89" s="18"/>
      <c r="D89" s="18"/>
      <c r="E89" s="14"/>
      <c r="F89" s="1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5" customFormat="1" ht="14.25">
      <c r="A90" s="55"/>
      <c r="B90" s="18"/>
      <c r="C90" s="18"/>
      <c r="D90" s="18"/>
      <c r="E90" s="14"/>
      <c r="F90" s="14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5" customFormat="1" ht="14.25">
      <c r="A91" s="55"/>
      <c r="B91" s="18"/>
      <c r="C91" s="18"/>
      <c r="D91" s="18"/>
      <c r="E91" s="14"/>
      <c r="F91" s="14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5" customFormat="1" ht="14.25">
      <c r="A92" s="55"/>
      <c r="B92" s="18"/>
      <c r="C92" s="18"/>
      <c r="D92" s="18"/>
      <c r="E92" s="13"/>
      <c r="F92" s="1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5" customFormat="1" ht="14.25">
      <c r="A93" s="55"/>
      <c r="B93" s="18"/>
      <c r="C93" s="18"/>
      <c r="D93" s="18"/>
      <c r="E93" s="11"/>
      <c r="F93" s="11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5" customFormat="1" ht="23.25">
      <c r="A94" s="55"/>
      <c r="B94" s="18"/>
      <c r="C94" s="18"/>
      <c r="D94" s="18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5" customFormat="1" ht="21" customHeight="1">
      <c r="A95" s="55"/>
      <c r="B95" s="18"/>
      <c r="C95" s="18"/>
      <c r="D95" s="18"/>
      <c r="E95" s="7"/>
      <c r="F95" s="7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5" customFormat="1" ht="21">
      <c r="A96" s="55"/>
      <c r="B96" s="18"/>
      <c r="C96" s="18"/>
      <c r="D96" s="18"/>
      <c r="E96" s="8"/>
      <c r="F96" s="8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5" customFormat="1" ht="21">
      <c r="A97" s="55"/>
      <c r="B97" s="18"/>
      <c r="C97" s="18"/>
      <c r="D97" s="18"/>
      <c r="E97" s="7"/>
      <c r="F97" s="7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5" customFormat="1" ht="44.25" customHeight="1">
      <c r="A98" s="55"/>
      <c r="B98" s="18"/>
      <c r="C98" s="18"/>
      <c r="D98" s="18"/>
      <c r="E98" s="7"/>
      <c r="F98" s="7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5" customFormat="1" ht="14.25">
      <c r="A99" s="55"/>
      <c r="B99" s="18"/>
      <c r="C99" s="18"/>
      <c r="D99" s="18"/>
      <c r="E99" s="13"/>
      <c r="F99" s="1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5" customFormat="1" ht="14.25">
      <c r="A100" s="55"/>
      <c r="B100" s="18"/>
      <c r="C100" s="18"/>
      <c r="D100" s="18"/>
      <c r="E100" s="14"/>
      <c r="F100" s="14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5" customFormat="1" ht="14.25">
      <c r="A101" s="55"/>
      <c r="B101" s="18"/>
      <c r="C101" s="18"/>
      <c r="D101" s="18"/>
      <c r="E101" s="14"/>
      <c r="F101" s="14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5" customFormat="1" ht="14.25">
      <c r="A102" s="55"/>
      <c r="B102" s="18"/>
      <c r="C102" s="18"/>
      <c r="D102" s="18"/>
      <c r="E102" s="14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5" customFormat="1" ht="14.25">
      <c r="A103" s="55"/>
      <c r="B103" s="18"/>
      <c r="C103" s="18"/>
      <c r="D103" s="18"/>
      <c r="E103" s="13"/>
      <c r="F103" s="1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5" customFormat="1" ht="14.25">
      <c r="A104" s="55"/>
      <c r="B104" s="18"/>
      <c r="C104" s="18"/>
      <c r="D104" s="18"/>
      <c r="E104" s="13"/>
      <c r="F104" s="1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5" customFormat="1" ht="14.25">
      <c r="A105" s="55"/>
      <c r="B105" s="18"/>
      <c r="C105" s="18"/>
      <c r="D105" s="18"/>
      <c r="E105" s="14"/>
      <c r="F105" s="14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40" customFormat="1" ht="14.25">
      <c r="A106" s="55"/>
      <c r="B106" s="18"/>
      <c r="C106" s="18"/>
      <c r="D106" s="18"/>
      <c r="E106" s="14"/>
      <c r="F106" s="14"/>
      <c r="G106" s="39" t="e">
        <f>2063987-(#REF!+#REF!+#REF!+#REF!+#REF!+#REF!+#REF!+#REF!+#REF!+#REF!)</f>
        <v>#REF!</v>
      </c>
      <c r="H106" s="39" t="e">
        <f>1646758-(#REF!+#REF!+#REF!+#REF!+#REF!+#REF!+#REF!+#REF!+#REF!+#REF!)</f>
        <v>#REF!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</row>
    <row r="107" spans="1:231" s="5" customFormat="1" ht="14.25">
      <c r="A107" s="55"/>
      <c r="B107" s="18"/>
      <c r="C107" s="18"/>
      <c r="D107" s="18"/>
      <c r="E107" s="13"/>
      <c r="F107" s="1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5" customFormat="1" ht="18" customHeight="1">
      <c r="A108" s="55"/>
      <c r="B108" s="18"/>
      <c r="C108" s="18"/>
      <c r="D108" s="18"/>
      <c r="E108" s="21"/>
      <c r="F108" s="21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5" customFormat="1" ht="14.25">
      <c r="A109" s="55"/>
      <c r="B109" s="18"/>
      <c r="C109" s="18"/>
      <c r="D109" s="18"/>
      <c r="E109" s="11"/>
      <c r="F109" s="11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5" customFormat="1" ht="23.25">
      <c r="A110" s="55"/>
      <c r="B110" s="18"/>
      <c r="C110" s="18"/>
      <c r="D110" s="18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5" customFormat="1" ht="21">
      <c r="A111" s="55"/>
      <c r="B111" s="18"/>
      <c r="C111" s="18"/>
      <c r="D111" s="18"/>
      <c r="E111" s="7"/>
      <c r="F111" s="7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5" customFormat="1" ht="21">
      <c r="A112" s="55"/>
      <c r="B112" s="18"/>
      <c r="C112" s="18"/>
      <c r="D112" s="18"/>
      <c r="E112" s="8"/>
      <c r="F112" s="8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5" customFormat="1" ht="21">
      <c r="A113" s="55"/>
      <c r="B113" s="18"/>
      <c r="C113" s="18"/>
      <c r="D113" s="18"/>
      <c r="E113" s="7"/>
      <c r="F113" s="7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5" customFormat="1" ht="44.25" customHeight="1">
      <c r="A114" s="55"/>
      <c r="B114" s="18"/>
      <c r="C114" s="18"/>
      <c r="D114" s="18"/>
      <c r="E114" s="7"/>
      <c r="F114" s="7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spans="1:231" s="5" customFormat="1" ht="14.25">
      <c r="A115" s="55"/>
      <c r="B115" s="18"/>
      <c r="C115" s="18"/>
      <c r="D115" s="18"/>
      <c r="E115" s="13"/>
      <c r="F115" s="1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</row>
    <row r="116" spans="1:231" s="5" customFormat="1" ht="14.25">
      <c r="A116" s="55"/>
      <c r="B116" s="18"/>
      <c r="C116" s="18"/>
      <c r="D116" s="18"/>
      <c r="E116" s="14"/>
      <c r="F116" s="14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</row>
    <row r="117" spans="1:231" s="5" customFormat="1" ht="14.25">
      <c r="A117" s="55"/>
      <c r="B117" s="18"/>
      <c r="C117" s="18"/>
      <c r="D117" s="18"/>
      <c r="E117" s="14"/>
      <c r="F117" s="14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</row>
    <row r="118" spans="1:231" s="5" customFormat="1" ht="14.25">
      <c r="A118" s="55"/>
      <c r="B118" s="18"/>
      <c r="C118" s="18"/>
      <c r="D118" s="18"/>
      <c r="E118" s="14"/>
      <c r="F118" s="14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</row>
    <row r="119" spans="1:231" s="5" customFormat="1" ht="14.25">
      <c r="A119" s="55"/>
      <c r="B119" s="18"/>
      <c r="C119" s="18"/>
      <c r="D119" s="18"/>
      <c r="E119" s="13"/>
      <c r="F119" s="1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</row>
    <row r="120" spans="1:231" s="5" customFormat="1" ht="14.25">
      <c r="A120" s="55"/>
      <c r="B120" s="18"/>
      <c r="C120" s="18"/>
      <c r="D120" s="18"/>
      <c r="E120" s="13"/>
      <c r="F120" s="1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</row>
    <row r="121" spans="1:231" s="5" customFormat="1" ht="14.25">
      <c r="A121" s="55"/>
      <c r="B121" s="18"/>
      <c r="C121" s="18"/>
      <c r="D121" s="18"/>
      <c r="E121" s="14"/>
      <c r="F121" s="14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</row>
    <row r="122" spans="1:231" s="5" customFormat="1" ht="14.25">
      <c r="A122" s="55"/>
      <c r="B122" s="18"/>
      <c r="C122" s="18"/>
      <c r="D122" s="18"/>
      <c r="E122" s="13"/>
      <c r="F122" s="1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</row>
    <row r="123" spans="1:231" s="5" customFormat="1" ht="21">
      <c r="A123" s="55"/>
      <c r="B123" s="18"/>
      <c r="C123" s="18"/>
      <c r="D123" s="18"/>
      <c r="E123" s="41"/>
      <c r="F123" s="41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</row>
    <row r="124" spans="1:231" s="5" customFormat="1" ht="21">
      <c r="A124" s="55"/>
      <c r="B124" s="18"/>
      <c r="C124" s="18"/>
      <c r="D124" s="18"/>
      <c r="E124" s="43"/>
      <c r="F124" s="43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</row>
    <row r="125" spans="1:231" s="5" customFormat="1" ht="21">
      <c r="A125" s="55"/>
      <c r="B125" s="18"/>
      <c r="C125" s="18"/>
      <c r="D125" s="18"/>
      <c r="E125" s="7"/>
      <c r="F125" s="7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</row>
    <row r="126" spans="1:231" s="5" customFormat="1" ht="21">
      <c r="A126" s="55"/>
      <c r="B126" s="18"/>
      <c r="C126" s="18"/>
      <c r="D126" s="18"/>
      <c r="E126" s="8"/>
      <c r="F126" s="8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</row>
    <row r="127" spans="1:231" s="5" customFormat="1" ht="21">
      <c r="A127" s="55"/>
      <c r="B127" s="18"/>
      <c r="C127" s="18"/>
      <c r="D127" s="18"/>
      <c r="E127" s="7"/>
      <c r="F127" s="7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</row>
    <row r="128" spans="1:231" s="5" customFormat="1" ht="44.25" customHeight="1">
      <c r="A128" s="55"/>
      <c r="B128" s="18"/>
      <c r="C128" s="18"/>
      <c r="D128" s="18"/>
      <c r="E128" s="7"/>
      <c r="F128" s="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</row>
    <row r="129" spans="1:231" s="5" customFormat="1" ht="14.25">
      <c r="A129" s="55"/>
      <c r="B129" s="18"/>
      <c r="C129" s="18"/>
      <c r="D129" s="18"/>
      <c r="E129" s="13"/>
      <c r="F129" s="1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</row>
    <row r="130" spans="1:231" s="5" customFormat="1" ht="14.25">
      <c r="A130" s="55"/>
      <c r="B130" s="18"/>
      <c r="C130" s="18"/>
      <c r="D130" s="18"/>
      <c r="E130" s="14"/>
      <c r="F130" s="14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</row>
    <row r="131" spans="1:231" s="5" customFormat="1" ht="14.25">
      <c r="A131" s="55"/>
      <c r="B131" s="18"/>
      <c r="C131" s="18"/>
      <c r="D131" s="18"/>
      <c r="E131" s="23"/>
      <c r="F131" s="23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</row>
    <row r="132" spans="1:231" s="5" customFormat="1" ht="14.25">
      <c r="A132" s="55"/>
      <c r="B132" s="18"/>
      <c r="C132" s="18"/>
      <c r="D132" s="18"/>
      <c r="E132" s="14"/>
      <c r="F132" s="14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</row>
    <row r="133" spans="1:231" s="5" customFormat="1" ht="14.25">
      <c r="A133" s="55"/>
      <c r="B133" s="18"/>
      <c r="C133" s="18"/>
      <c r="D133" s="18"/>
      <c r="E133" s="23"/>
      <c r="F133" s="23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</row>
    <row r="134" spans="1:231" s="5" customFormat="1" ht="14.25">
      <c r="A134" s="55"/>
      <c r="B134" s="18"/>
      <c r="C134" s="18"/>
      <c r="D134" s="18"/>
      <c r="E134" s="14"/>
      <c r="F134" s="14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</row>
    <row r="135" spans="1:231" s="5" customFormat="1" ht="14.25">
      <c r="A135" s="55"/>
      <c r="B135" s="18"/>
      <c r="C135" s="18"/>
      <c r="D135" s="18"/>
      <c r="E135" s="45"/>
      <c r="F135" s="45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</row>
    <row r="136" spans="1:231" s="40" customFormat="1" ht="14.25">
      <c r="A136" s="55"/>
      <c r="B136" s="18"/>
      <c r="C136" s="18"/>
      <c r="D136" s="18"/>
      <c r="E136" s="45"/>
      <c r="F136" s="45"/>
      <c r="G136" s="39">
        <f>3057791-C10-C11-C12-C13-C21-C23-C25</f>
        <v>934595</v>
      </c>
      <c r="H136" s="39">
        <f>3534325-D10-D11-D12-D13-D21-D23-D25</f>
        <v>902413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</row>
    <row r="137" spans="1:231" s="5" customFormat="1" ht="14.25">
      <c r="A137" s="55"/>
      <c r="B137" s="18"/>
      <c r="C137" s="18"/>
      <c r="D137" s="18"/>
      <c r="E137" s="46"/>
      <c r="F137" s="46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</row>
    <row r="138" spans="1:231" s="5" customFormat="1" ht="14.25">
      <c r="A138" s="55"/>
      <c r="B138" s="18"/>
      <c r="C138" s="18"/>
      <c r="D138" s="18"/>
      <c r="E138" s="13"/>
      <c r="F138" s="1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</row>
    <row r="139" spans="1:231" s="5" customFormat="1" ht="18" customHeight="1">
      <c r="A139" s="55"/>
      <c r="B139" s="18"/>
      <c r="C139" s="18"/>
      <c r="D139" s="18"/>
      <c r="E139" s="21"/>
      <c r="F139" s="21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</row>
    <row r="140" spans="1:231" s="5" customFormat="1" ht="18">
      <c r="A140" s="55"/>
      <c r="B140" s="18"/>
      <c r="C140" s="18"/>
      <c r="D140" s="18"/>
      <c r="E140" s="47"/>
      <c r="F140" s="47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</row>
    <row r="141" spans="1:231" s="5" customFormat="1" ht="23.25">
      <c r="A141" s="55"/>
      <c r="B141" s="18"/>
      <c r="C141" s="18"/>
      <c r="D141" s="18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</row>
    <row r="142" spans="1:231" s="5" customFormat="1" ht="42" customHeight="1">
      <c r="A142" s="55"/>
      <c r="B142" s="18"/>
      <c r="C142" s="18"/>
      <c r="D142" s="18"/>
      <c r="E142" s="7"/>
      <c r="F142" s="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</row>
    <row r="143" spans="1:231" s="5" customFormat="1" ht="25.5">
      <c r="A143" s="55"/>
      <c r="B143" s="18"/>
      <c r="C143" s="18"/>
      <c r="D143" s="18"/>
      <c r="E143" s="8"/>
      <c r="F143" s="8"/>
      <c r="G143" s="3" t="s">
        <v>23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</row>
    <row r="144" spans="1:231" s="5" customFormat="1" ht="25.5">
      <c r="A144" s="55"/>
      <c r="B144" s="18"/>
      <c r="C144" s="18"/>
      <c r="D144" s="18"/>
      <c r="E144" s="27" t="s">
        <v>24</v>
      </c>
      <c r="F144" s="27" t="s">
        <v>7</v>
      </c>
      <c r="G144" s="27" t="s">
        <v>8</v>
      </c>
      <c r="H144" s="4" t="s">
        <v>25</v>
      </c>
      <c r="I144" s="4"/>
      <c r="J144" s="4" t="s">
        <v>26</v>
      </c>
      <c r="K144" s="4" t="s">
        <v>27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</row>
    <row r="145" spans="1:231" s="5" customFormat="1" ht="44.25" customHeight="1">
      <c r="A145" s="55"/>
      <c r="B145" s="18"/>
      <c r="C145" s="18"/>
      <c r="D145" s="18"/>
      <c r="E145" s="3" t="s">
        <v>28</v>
      </c>
      <c r="F145" s="3" t="s">
        <v>28</v>
      </c>
      <c r="G145" s="3" t="s">
        <v>28</v>
      </c>
      <c r="H145" s="4" t="s">
        <v>29</v>
      </c>
      <c r="I145" s="27" t="s">
        <v>8</v>
      </c>
      <c r="J145" s="4" t="s">
        <v>29</v>
      </c>
      <c r="K145" s="4" t="s">
        <v>29</v>
      </c>
      <c r="L145" s="27" t="s">
        <v>24</v>
      </c>
      <c r="M145" s="27" t="s">
        <v>7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</row>
    <row r="146" spans="1:231" s="5" customFormat="1" ht="14.25">
      <c r="A146" s="55"/>
      <c r="B146" s="18"/>
      <c r="C146" s="18"/>
      <c r="D146" s="18"/>
      <c r="E146" s="13"/>
      <c r="F146" s="1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</row>
    <row r="147" spans="1:231" s="5" customFormat="1" ht="14.25">
      <c r="A147" s="55"/>
      <c r="B147" s="18"/>
      <c r="C147" s="18"/>
      <c r="D147" s="18"/>
      <c r="E147" s="48">
        <v>270222</v>
      </c>
      <c r="F147" s="48">
        <v>426060</v>
      </c>
      <c r="G147" s="3">
        <v>434829</v>
      </c>
      <c r="H147" s="4">
        <v>82674</v>
      </c>
      <c r="I147" s="4">
        <f aca="true" t="shared" si="0" ref="I147:I163">G147/H147*100</f>
        <v>525.9561651788954</v>
      </c>
      <c r="J147" s="4">
        <v>81819</v>
      </c>
      <c r="K147" s="4">
        <v>80945</v>
      </c>
      <c r="L147" s="4">
        <f aca="true" t="shared" si="1" ref="L147:L163">E147/K147*100</f>
        <v>333.83408487244424</v>
      </c>
      <c r="M147" s="4">
        <f aca="true" t="shared" si="2" ref="M147:M163">F147/J147*100</f>
        <v>520.7347926520736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</row>
    <row r="148" spans="1:231" s="5" customFormat="1" ht="14.25">
      <c r="A148" s="55"/>
      <c r="B148" s="18"/>
      <c r="C148" s="18"/>
      <c r="D148" s="18"/>
      <c r="E148" s="48">
        <v>25596</v>
      </c>
      <c r="F148" s="48">
        <v>31228</v>
      </c>
      <c r="G148" s="3">
        <v>26993</v>
      </c>
      <c r="H148" s="4">
        <v>1209</v>
      </c>
      <c r="I148" s="4">
        <f t="shared" si="0"/>
        <v>2232.671629445823</v>
      </c>
      <c r="J148" s="4">
        <v>1194</v>
      </c>
      <c r="K148" s="4">
        <v>1179</v>
      </c>
      <c r="L148" s="4">
        <f t="shared" si="1"/>
        <v>2170.992366412214</v>
      </c>
      <c r="M148" s="4">
        <f t="shared" si="2"/>
        <v>2615.4103852596313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</row>
    <row r="149" spans="1:231" s="5" customFormat="1" ht="14.25">
      <c r="A149" s="55"/>
      <c r="B149" s="18"/>
      <c r="C149" s="18"/>
      <c r="D149" s="18"/>
      <c r="E149" s="48">
        <v>121111</v>
      </c>
      <c r="F149" s="48">
        <v>226266</v>
      </c>
      <c r="G149" s="3">
        <v>231218</v>
      </c>
      <c r="H149" s="4">
        <v>30193</v>
      </c>
      <c r="I149" s="4">
        <f t="shared" si="0"/>
        <v>765.8000198721558</v>
      </c>
      <c r="J149" s="4">
        <v>29738</v>
      </c>
      <c r="K149" s="4">
        <v>29277</v>
      </c>
      <c r="L149" s="4">
        <f t="shared" si="1"/>
        <v>413.6728489940909</v>
      </c>
      <c r="M149" s="4">
        <f t="shared" si="2"/>
        <v>760.8648866769789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</row>
    <row r="150" spans="1:231" s="5" customFormat="1" ht="14.25">
      <c r="A150" s="55"/>
      <c r="B150" s="18"/>
      <c r="C150" s="18"/>
      <c r="D150" s="18"/>
      <c r="E150" s="48">
        <v>217095</v>
      </c>
      <c r="F150" s="48">
        <v>281306</v>
      </c>
      <c r="G150" s="3">
        <v>291377</v>
      </c>
      <c r="H150" s="4">
        <v>94671</v>
      </c>
      <c r="I150" s="4">
        <f t="shared" si="0"/>
        <v>307.7785171805516</v>
      </c>
      <c r="J150" s="4">
        <v>93202</v>
      </c>
      <c r="K150" s="4">
        <v>91708</v>
      </c>
      <c r="L150" s="4">
        <f t="shared" si="1"/>
        <v>236.72416801151482</v>
      </c>
      <c r="M150" s="4">
        <f t="shared" si="2"/>
        <v>301.8239951932362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</row>
    <row r="151" spans="1:231" s="5" customFormat="1" ht="14.25">
      <c r="A151" s="55"/>
      <c r="B151" s="18"/>
      <c r="C151" s="18"/>
      <c r="D151" s="18"/>
      <c r="E151" s="48">
        <v>61945</v>
      </c>
      <c r="F151" s="48">
        <v>85975</v>
      </c>
      <c r="G151" s="3">
        <v>113089</v>
      </c>
      <c r="H151" s="4">
        <v>23870</v>
      </c>
      <c r="I151" s="4">
        <f t="shared" si="0"/>
        <v>473.77042312526186</v>
      </c>
      <c r="J151" s="4">
        <v>23482</v>
      </c>
      <c r="K151" s="4">
        <v>23089</v>
      </c>
      <c r="L151" s="4">
        <f t="shared" si="1"/>
        <v>268.28792931699076</v>
      </c>
      <c r="M151" s="4">
        <f t="shared" si="2"/>
        <v>366.1315049825398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</row>
    <row r="152" spans="1:231" s="5" customFormat="1" ht="14.25">
      <c r="A152" s="55"/>
      <c r="B152" s="18"/>
      <c r="C152" s="18"/>
      <c r="D152" s="18"/>
      <c r="E152" s="48">
        <v>142076</v>
      </c>
      <c r="F152" s="48">
        <v>166540</v>
      </c>
      <c r="G152" s="3">
        <v>171413</v>
      </c>
      <c r="H152" s="4">
        <v>56860</v>
      </c>
      <c r="I152" s="4">
        <f t="shared" si="0"/>
        <v>301.46500175870557</v>
      </c>
      <c r="J152" s="5">
        <v>56077</v>
      </c>
      <c r="K152" s="4">
        <v>55281</v>
      </c>
      <c r="L152" s="4">
        <f t="shared" si="1"/>
        <v>257.0069282393589</v>
      </c>
      <c r="M152" s="4">
        <f t="shared" si="2"/>
        <v>296.9845034506125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</row>
    <row r="153" spans="1:231" s="5" customFormat="1" ht="14.25">
      <c r="A153" s="55"/>
      <c r="B153" s="18"/>
      <c r="C153" s="18"/>
      <c r="D153" s="18"/>
      <c r="E153" s="48">
        <v>14918</v>
      </c>
      <c r="F153" s="48">
        <v>18771</v>
      </c>
      <c r="G153" s="3">
        <v>19461</v>
      </c>
      <c r="H153" s="4">
        <v>1656</v>
      </c>
      <c r="I153" s="4">
        <f t="shared" si="0"/>
        <v>1175.1811594202898</v>
      </c>
      <c r="J153" s="4">
        <v>1608</v>
      </c>
      <c r="K153" s="4">
        <v>1562</v>
      </c>
      <c r="L153" s="4">
        <f t="shared" si="1"/>
        <v>955.0576184379</v>
      </c>
      <c r="M153" s="4">
        <f t="shared" si="2"/>
        <v>1167.3507462686566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</row>
    <row r="154" spans="1:231" s="5" customFormat="1" ht="14.25">
      <c r="A154" s="55"/>
      <c r="B154" s="18"/>
      <c r="C154" s="18"/>
      <c r="D154" s="18"/>
      <c r="E154" s="48">
        <v>107659</v>
      </c>
      <c r="F154" s="48">
        <v>121877</v>
      </c>
      <c r="G154" s="3">
        <v>126797</v>
      </c>
      <c r="H154" s="4">
        <v>23979</v>
      </c>
      <c r="I154" s="4">
        <f t="shared" si="0"/>
        <v>528.7835189123816</v>
      </c>
      <c r="J154" s="5">
        <v>23620</v>
      </c>
      <c r="K154" s="4">
        <v>23256</v>
      </c>
      <c r="L154" s="4">
        <f t="shared" si="1"/>
        <v>462.92999656002746</v>
      </c>
      <c r="M154" s="4">
        <f t="shared" si="2"/>
        <v>515.9906858594412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</row>
    <row r="155" spans="1:231" s="5" customFormat="1" ht="14.25">
      <c r="A155" s="55"/>
      <c r="B155" s="18"/>
      <c r="C155" s="18"/>
      <c r="D155" s="18"/>
      <c r="E155" s="48">
        <v>54257</v>
      </c>
      <c r="F155" s="48">
        <v>53403</v>
      </c>
      <c r="G155" s="3">
        <v>67033</v>
      </c>
      <c r="H155" s="4">
        <v>6585</v>
      </c>
      <c r="I155" s="4">
        <f t="shared" si="0"/>
        <v>1017.965072133637</v>
      </c>
      <c r="J155" s="4">
        <v>6524</v>
      </c>
      <c r="K155" s="4">
        <v>6462</v>
      </c>
      <c r="L155" s="4">
        <f t="shared" si="1"/>
        <v>839.6316929743114</v>
      </c>
      <c r="M155" s="4">
        <f t="shared" si="2"/>
        <v>818.5622317596566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</row>
    <row r="156" spans="1:231" s="5" customFormat="1" ht="14.25">
      <c r="A156" s="55"/>
      <c r="B156" s="18"/>
      <c r="C156" s="18"/>
      <c r="D156" s="18"/>
      <c r="E156" s="48">
        <v>177498</v>
      </c>
      <c r="F156" s="48">
        <v>201410</v>
      </c>
      <c r="G156" s="3">
        <v>218583</v>
      </c>
      <c r="H156" s="4">
        <v>12606</v>
      </c>
      <c r="I156" s="4">
        <f t="shared" si="0"/>
        <v>1733.9600190385531</v>
      </c>
      <c r="J156" s="4">
        <v>12201</v>
      </c>
      <c r="K156" s="4">
        <v>11818</v>
      </c>
      <c r="L156" s="4">
        <f t="shared" si="1"/>
        <v>1501.9292604501609</v>
      </c>
      <c r="M156" s="4">
        <f t="shared" si="2"/>
        <v>1650.7663306286372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5" customFormat="1" ht="14.25">
      <c r="A157" s="55"/>
      <c r="B157" s="18"/>
      <c r="C157" s="18"/>
      <c r="D157" s="18"/>
      <c r="E157" s="48">
        <v>16892</v>
      </c>
      <c r="F157" s="48">
        <v>185251</v>
      </c>
      <c r="G157" s="3">
        <v>157131</v>
      </c>
      <c r="H157" s="4">
        <v>30245</v>
      </c>
      <c r="I157" s="4">
        <f t="shared" si="0"/>
        <v>519.5271945776161</v>
      </c>
      <c r="J157" s="4">
        <v>29838</v>
      </c>
      <c r="K157" s="4">
        <v>29420</v>
      </c>
      <c r="L157" s="4">
        <f t="shared" si="1"/>
        <v>57.41672331747111</v>
      </c>
      <c r="M157" s="4">
        <f t="shared" si="2"/>
        <v>620.8559554929956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5" customFormat="1" ht="14.25">
      <c r="A158" s="55"/>
      <c r="B158" s="18"/>
      <c r="C158" s="18"/>
      <c r="D158" s="18"/>
      <c r="E158" s="48">
        <v>192931</v>
      </c>
      <c r="F158" s="48">
        <v>232286</v>
      </c>
      <c r="G158" s="3">
        <v>390685</v>
      </c>
      <c r="H158" s="4">
        <v>57755</v>
      </c>
      <c r="I158" s="4">
        <f t="shared" si="0"/>
        <v>676.4522552159987</v>
      </c>
      <c r="J158" s="4">
        <v>57139</v>
      </c>
      <c r="K158" s="4">
        <v>56508</v>
      </c>
      <c r="L158" s="4">
        <f t="shared" si="1"/>
        <v>341.42245345791747</v>
      </c>
      <c r="M158" s="4">
        <f t="shared" si="2"/>
        <v>406.52794063599293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5" customFormat="1" ht="14.25">
      <c r="A159" s="55"/>
      <c r="B159" s="18"/>
      <c r="C159" s="18"/>
      <c r="D159" s="18"/>
      <c r="E159" s="48">
        <v>121025</v>
      </c>
      <c r="F159" s="48">
        <v>160235</v>
      </c>
      <c r="G159" s="3">
        <v>164931</v>
      </c>
      <c r="H159" s="4">
        <v>34422</v>
      </c>
      <c r="I159" s="4">
        <f t="shared" si="0"/>
        <v>479.1441519958166</v>
      </c>
      <c r="J159" s="4">
        <v>34094</v>
      </c>
      <c r="K159" s="4">
        <v>33763</v>
      </c>
      <c r="L159" s="4">
        <f t="shared" si="1"/>
        <v>358.4545212214554</v>
      </c>
      <c r="M159" s="4">
        <f t="shared" si="2"/>
        <v>469.9800551416671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5" customFormat="1" ht="14.25">
      <c r="A160" s="55"/>
      <c r="B160" s="18"/>
      <c r="C160" s="18"/>
      <c r="D160" s="18"/>
      <c r="E160" s="48">
        <v>154625</v>
      </c>
      <c r="F160" s="48">
        <v>182993</v>
      </c>
      <c r="G160" s="3">
        <v>282355</v>
      </c>
      <c r="H160" s="4">
        <v>69988</v>
      </c>
      <c r="I160" s="4">
        <f t="shared" si="0"/>
        <v>403.4334457335543</v>
      </c>
      <c r="J160" s="4">
        <v>68763</v>
      </c>
      <c r="K160" s="4">
        <v>67524</v>
      </c>
      <c r="L160" s="4">
        <f t="shared" si="1"/>
        <v>228.99265446359811</v>
      </c>
      <c r="M160" s="4">
        <f t="shared" si="2"/>
        <v>266.12131524220877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5" customFormat="1" ht="14.25">
      <c r="A161" s="55"/>
      <c r="B161" s="18"/>
      <c r="C161" s="18"/>
      <c r="D161" s="18"/>
      <c r="E161" s="48">
        <v>482351</v>
      </c>
      <c r="F161" s="48">
        <v>595266</v>
      </c>
      <c r="G161" s="3">
        <v>1394820</v>
      </c>
      <c r="H161" s="4">
        <v>107688</v>
      </c>
      <c r="I161" s="4">
        <f t="shared" si="0"/>
        <v>1295.241809672387</v>
      </c>
      <c r="J161" s="4">
        <v>106316</v>
      </c>
      <c r="K161" s="4">
        <v>104923</v>
      </c>
      <c r="L161" s="4">
        <f t="shared" si="1"/>
        <v>459.71903205207633</v>
      </c>
      <c r="M161" s="4">
        <f t="shared" si="2"/>
        <v>559.9025546484066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5" customFormat="1" ht="14.25">
      <c r="A162" s="55"/>
      <c r="B162" s="18"/>
      <c r="C162" s="18"/>
      <c r="D162" s="18"/>
      <c r="E162" s="48">
        <v>30009</v>
      </c>
      <c r="F162" s="48">
        <v>37428</v>
      </c>
      <c r="G162" s="3">
        <v>37798</v>
      </c>
      <c r="H162" s="4">
        <v>2645</v>
      </c>
      <c r="I162" s="4">
        <f t="shared" si="0"/>
        <v>1429.0359168241966</v>
      </c>
      <c r="J162" s="4">
        <v>2613</v>
      </c>
      <c r="K162" s="4">
        <v>2580</v>
      </c>
      <c r="L162" s="4">
        <f t="shared" si="1"/>
        <v>1163.139534883721</v>
      </c>
      <c r="M162" s="4">
        <f t="shared" si="2"/>
        <v>1432.3765786452354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5" customFormat="1" ht="14.25">
      <c r="A163" s="55"/>
      <c r="B163" s="18"/>
      <c r="C163" s="18"/>
      <c r="D163" s="18"/>
      <c r="E163" s="49">
        <v>29764</v>
      </c>
      <c r="F163" s="49">
        <v>36037</v>
      </c>
      <c r="G163" s="3">
        <v>39814</v>
      </c>
      <c r="H163" s="4">
        <v>1260</v>
      </c>
      <c r="I163" s="4">
        <f t="shared" si="0"/>
        <v>3159.84126984127</v>
      </c>
      <c r="J163" s="4">
        <v>2522</v>
      </c>
      <c r="K163" s="4">
        <v>2491</v>
      </c>
      <c r="L163" s="4">
        <f t="shared" si="1"/>
        <v>1194.861501405058</v>
      </c>
      <c r="M163" s="4">
        <f t="shared" si="2"/>
        <v>1428.9056304520223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5" customFormat="1" ht="14.25">
      <c r="A164" s="55"/>
      <c r="B164" s="18"/>
      <c r="C164" s="18"/>
      <c r="D164" s="18"/>
      <c r="E164" s="50"/>
      <c r="F164" s="50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5" customFormat="1" ht="14.25">
      <c r="A165" s="55"/>
      <c r="B165" s="18"/>
      <c r="C165" s="18"/>
      <c r="D165" s="18"/>
      <c r="E165" s="50"/>
      <c r="F165" s="50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5" customFormat="1" ht="14.25">
      <c r="A166" s="55"/>
      <c r="B166" s="18"/>
      <c r="C166" s="18"/>
      <c r="D166" s="18"/>
      <c r="E166" s="11"/>
      <c r="F166" s="11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5" customFormat="1" ht="23.25">
      <c r="A167" s="55"/>
      <c r="B167" s="18"/>
      <c r="C167" s="18"/>
      <c r="D167" s="18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5" customFormat="1" ht="42" customHeight="1">
      <c r="A168" s="55"/>
      <c r="B168" s="18"/>
      <c r="C168" s="18"/>
      <c r="D168" s="18"/>
      <c r="E168" s="7"/>
      <c r="F168" s="7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5" customFormat="1" ht="21">
      <c r="A169" s="55"/>
      <c r="B169" s="18"/>
      <c r="C169" s="18"/>
      <c r="D169" s="18"/>
      <c r="E169" s="8"/>
      <c r="F169" s="8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5" customFormat="1" ht="21">
      <c r="A170" s="55"/>
      <c r="B170" s="18"/>
      <c r="C170" s="18"/>
      <c r="D170" s="18"/>
      <c r="E170" s="7"/>
      <c r="F170" s="7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5" customFormat="1" ht="44.25" customHeight="1">
      <c r="A171" s="55"/>
      <c r="B171" s="18"/>
      <c r="C171" s="18"/>
      <c r="D171" s="18"/>
      <c r="E171" s="7"/>
      <c r="F171" s="7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5" customFormat="1" ht="14.25">
      <c r="A172" s="55"/>
      <c r="B172" s="18"/>
      <c r="C172" s="18"/>
      <c r="D172" s="18"/>
      <c r="E172" s="13"/>
      <c r="F172" s="1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1" s="5" customFormat="1" ht="14.25">
      <c r="A173" s="55"/>
      <c r="B173" s="18"/>
      <c r="C173" s="18"/>
      <c r="D173" s="18"/>
      <c r="E173" s="48">
        <v>25719</v>
      </c>
      <c r="F173" s="48">
        <v>28340</v>
      </c>
      <c r="G173" s="3">
        <v>33945</v>
      </c>
      <c r="H173" s="4">
        <v>986</v>
      </c>
      <c r="I173" s="4">
        <f aca="true" t="shared" si="3" ref="I173:I185">G173/H173*100</f>
        <v>3442.6977687626772</v>
      </c>
      <c r="J173" s="4">
        <v>974</v>
      </c>
      <c r="K173" s="4">
        <v>962</v>
      </c>
      <c r="L173" s="4">
        <f aca="true" t="shared" si="4" ref="L173:L185">E173/K173*100</f>
        <v>2673.4927234927236</v>
      </c>
      <c r="M173" s="4">
        <f aca="true" t="shared" si="5" ref="M173:M185">F173/J173*100</f>
        <v>2909.6509240246405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</row>
    <row r="174" spans="1:231" s="5" customFormat="1" ht="14.25">
      <c r="A174" s="55"/>
      <c r="B174" s="18"/>
      <c r="C174" s="18"/>
      <c r="D174" s="18"/>
      <c r="E174" s="48">
        <v>48794</v>
      </c>
      <c r="F174" s="48">
        <v>58547</v>
      </c>
      <c r="G174" s="3">
        <v>57068</v>
      </c>
      <c r="H174" s="4">
        <v>2203</v>
      </c>
      <c r="I174" s="4">
        <f t="shared" si="3"/>
        <v>2590.46754425783</v>
      </c>
      <c r="J174" s="4">
        <v>2176</v>
      </c>
      <c r="K174" s="4">
        <v>2149</v>
      </c>
      <c r="L174" s="4">
        <f t="shared" si="4"/>
        <v>2270.544439274081</v>
      </c>
      <c r="M174" s="4">
        <f t="shared" si="5"/>
        <v>2690.5790441176473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</row>
    <row r="175" spans="1:231" s="5" customFormat="1" ht="14.25">
      <c r="A175" s="55"/>
      <c r="B175" s="18"/>
      <c r="C175" s="18"/>
      <c r="D175" s="18"/>
      <c r="E175" s="48">
        <v>91307</v>
      </c>
      <c r="F175" s="48">
        <v>114668</v>
      </c>
      <c r="G175" s="3">
        <v>215989</v>
      </c>
      <c r="H175" s="4">
        <v>40135</v>
      </c>
      <c r="I175" s="4">
        <f t="shared" si="3"/>
        <v>538.1562227482246</v>
      </c>
      <c r="J175" s="4">
        <v>39725</v>
      </c>
      <c r="K175" s="4">
        <v>39303</v>
      </c>
      <c r="L175" s="4">
        <f t="shared" si="4"/>
        <v>232.31559931811822</v>
      </c>
      <c r="M175" s="4">
        <f t="shared" si="5"/>
        <v>288.65449968533665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</row>
    <row r="176" spans="1:231" s="5" customFormat="1" ht="14.25">
      <c r="A176" s="55"/>
      <c r="B176" s="18"/>
      <c r="C176" s="18"/>
      <c r="D176" s="18"/>
      <c r="E176" s="48">
        <v>183663</v>
      </c>
      <c r="F176" s="48">
        <v>217146</v>
      </c>
      <c r="G176" s="3">
        <v>236458</v>
      </c>
      <c r="H176" s="4">
        <v>26763</v>
      </c>
      <c r="I176" s="4">
        <f t="shared" si="3"/>
        <v>883.5257631805105</v>
      </c>
      <c r="J176" s="4">
        <v>26464</v>
      </c>
      <c r="K176" s="4">
        <v>26157</v>
      </c>
      <c r="L176" s="4">
        <f t="shared" si="4"/>
        <v>702.1562105746071</v>
      </c>
      <c r="M176" s="4">
        <f t="shared" si="5"/>
        <v>820.5335550181378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</row>
    <row r="177" spans="1:231" s="5" customFormat="1" ht="14.25">
      <c r="A177" s="55"/>
      <c r="B177" s="18"/>
      <c r="C177" s="18"/>
      <c r="D177" s="18"/>
      <c r="E177" s="48">
        <v>149354</v>
      </c>
      <c r="F177" s="48">
        <v>165378</v>
      </c>
      <c r="G177" s="3">
        <v>185112</v>
      </c>
      <c r="H177" s="4">
        <v>65262</v>
      </c>
      <c r="I177" s="4">
        <f t="shared" si="3"/>
        <v>283.64438723912843</v>
      </c>
      <c r="J177" s="4">
        <v>64184</v>
      </c>
      <c r="K177" s="4">
        <v>63081</v>
      </c>
      <c r="L177" s="4">
        <f t="shared" si="4"/>
        <v>236.7654285759579</v>
      </c>
      <c r="M177" s="4">
        <f t="shared" si="5"/>
        <v>257.66234575595166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</row>
    <row r="178" spans="1:231" s="5" customFormat="1" ht="14.25">
      <c r="A178" s="55"/>
      <c r="B178" s="18"/>
      <c r="C178" s="18"/>
      <c r="D178" s="18"/>
      <c r="E178" s="48">
        <v>11958</v>
      </c>
      <c r="F178" s="48">
        <v>14739</v>
      </c>
      <c r="G178" s="3">
        <v>14857</v>
      </c>
      <c r="H178" s="4">
        <v>598</v>
      </c>
      <c r="I178" s="4">
        <f t="shared" si="3"/>
        <v>2484.448160535117</v>
      </c>
      <c r="J178" s="4">
        <v>591</v>
      </c>
      <c r="K178" s="4">
        <v>583</v>
      </c>
      <c r="L178" s="4">
        <f t="shared" si="4"/>
        <v>2051.114922813036</v>
      </c>
      <c r="M178" s="4">
        <f t="shared" si="5"/>
        <v>2493.9086294416243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</row>
    <row r="179" spans="1:231" s="5" customFormat="1" ht="14.25">
      <c r="A179" s="55"/>
      <c r="B179" s="18"/>
      <c r="C179" s="18"/>
      <c r="D179" s="18"/>
      <c r="E179" s="48">
        <v>251522</v>
      </c>
      <c r="F179" s="48">
        <v>320329</v>
      </c>
      <c r="G179" s="3">
        <v>374076</v>
      </c>
      <c r="H179" s="4">
        <v>66711</v>
      </c>
      <c r="I179" s="4">
        <f t="shared" si="3"/>
        <v>560.741107163736</v>
      </c>
      <c r="J179" s="4">
        <v>66163</v>
      </c>
      <c r="K179" s="4">
        <v>65597</v>
      </c>
      <c r="L179" s="4">
        <f t="shared" si="4"/>
        <v>383.43521807399725</v>
      </c>
      <c r="M179" s="4">
        <f t="shared" si="5"/>
        <v>484.15126279038134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</row>
    <row r="180" spans="1:231" s="5" customFormat="1" ht="14.25">
      <c r="A180" s="55"/>
      <c r="B180" s="18"/>
      <c r="C180" s="18"/>
      <c r="D180" s="18"/>
      <c r="E180" s="48">
        <v>43400</v>
      </c>
      <c r="F180" s="48">
        <v>52841</v>
      </c>
      <c r="G180" s="3">
        <v>81786</v>
      </c>
      <c r="H180" s="4">
        <v>3535</v>
      </c>
      <c r="I180" s="4">
        <f t="shared" si="3"/>
        <v>2313.606789250354</v>
      </c>
      <c r="J180" s="4">
        <v>3491</v>
      </c>
      <c r="K180" s="4">
        <v>3447</v>
      </c>
      <c r="L180" s="4">
        <f t="shared" si="4"/>
        <v>1259.0658543661154</v>
      </c>
      <c r="M180" s="4">
        <f t="shared" si="5"/>
        <v>1513.6350615869378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</row>
    <row r="181" spans="1:231" s="5" customFormat="1" ht="14.25">
      <c r="A181" s="55"/>
      <c r="B181" s="18"/>
      <c r="C181" s="18"/>
      <c r="D181" s="18"/>
      <c r="E181" s="48">
        <v>55821</v>
      </c>
      <c r="F181" s="48">
        <v>66643</v>
      </c>
      <c r="G181" s="3">
        <v>71937</v>
      </c>
      <c r="H181" s="4">
        <v>9577</v>
      </c>
      <c r="I181" s="4">
        <f t="shared" si="3"/>
        <v>751.1433643103269</v>
      </c>
      <c r="J181" s="4">
        <v>9439</v>
      </c>
      <c r="K181" s="4">
        <v>9298</v>
      </c>
      <c r="L181" s="4">
        <f t="shared" si="4"/>
        <v>600.3549150354914</v>
      </c>
      <c r="M181" s="4">
        <f t="shared" si="5"/>
        <v>706.038775293993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</row>
    <row r="182" spans="1:231" s="5" customFormat="1" ht="14.25">
      <c r="A182" s="55"/>
      <c r="B182" s="18"/>
      <c r="C182" s="18"/>
      <c r="D182" s="18"/>
      <c r="E182" s="48">
        <v>429678</v>
      </c>
      <c r="F182" s="48">
        <v>436810</v>
      </c>
      <c r="G182" s="3">
        <v>586426</v>
      </c>
      <c r="H182" s="4">
        <v>192924</v>
      </c>
      <c r="I182" s="4">
        <f t="shared" si="3"/>
        <v>303.9673653874064</v>
      </c>
      <c r="J182" s="4">
        <v>189420</v>
      </c>
      <c r="K182" s="4">
        <v>185904</v>
      </c>
      <c r="L182" s="4">
        <f t="shared" si="4"/>
        <v>231.1289697908598</v>
      </c>
      <c r="M182" s="4">
        <f t="shared" si="5"/>
        <v>230.60394889663183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</row>
    <row r="183" spans="1:231" s="5" customFormat="1" ht="14.25">
      <c r="A183" s="55"/>
      <c r="B183" s="18"/>
      <c r="C183" s="18"/>
      <c r="D183" s="18"/>
      <c r="E183" s="48">
        <v>233159</v>
      </c>
      <c r="F183" s="48">
        <v>251633</v>
      </c>
      <c r="G183" s="3">
        <v>264494</v>
      </c>
      <c r="H183" s="4">
        <v>88462</v>
      </c>
      <c r="I183" s="4">
        <f t="shared" si="3"/>
        <v>298.99165743483076</v>
      </c>
      <c r="J183" s="4">
        <v>87437</v>
      </c>
      <c r="K183" s="4">
        <v>86394</v>
      </c>
      <c r="L183" s="4">
        <f t="shared" si="4"/>
        <v>269.8786952797648</v>
      </c>
      <c r="M183" s="4">
        <f t="shared" si="5"/>
        <v>287.78777862918446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</row>
    <row r="184" spans="1:231" s="5" customFormat="1" ht="14.25">
      <c r="A184" s="55"/>
      <c r="B184" s="18"/>
      <c r="C184" s="18"/>
      <c r="D184" s="18"/>
      <c r="E184" s="48">
        <v>35637</v>
      </c>
      <c r="F184" s="48">
        <v>44058</v>
      </c>
      <c r="G184" s="3">
        <v>49653</v>
      </c>
      <c r="H184" s="4">
        <v>17381</v>
      </c>
      <c r="I184" s="4">
        <f t="shared" si="3"/>
        <v>285.6740118520223</v>
      </c>
      <c r="J184" s="4">
        <v>16860</v>
      </c>
      <c r="K184" s="4">
        <v>16354</v>
      </c>
      <c r="L184" s="4">
        <f t="shared" si="4"/>
        <v>217.9099914394032</v>
      </c>
      <c r="M184" s="4">
        <f t="shared" si="5"/>
        <v>261.3167259786477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</row>
    <row r="185" spans="1:231" s="5" customFormat="1" ht="14.25">
      <c r="A185" s="55"/>
      <c r="B185" s="18"/>
      <c r="C185" s="18"/>
      <c r="D185" s="18"/>
      <c r="E185" s="49">
        <v>3896441</v>
      </c>
      <c r="F185" s="49">
        <v>4769404</v>
      </c>
      <c r="G185" s="3">
        <v>6290478</v>
      </c>
      <c r="H185" s="4">
        <v>1157245</v>
      </c>
      <c r="I185" s="4">
        <f t="shared" si="3"/>
        <v>543.5735734438256</v>
      </c>
      <c r="J185" s="4">
        <v>1140715</v>
      </c>
      <c r="K185" s="4">
        <v>1123993</v>
      </c>
      <c r="L185" s="4">
        <f t="shared" si="4"/>
        <v>346.6606108756905</v>
      </c>
      <c r="M185" s="4">
        <f t="shared" si="5"/>
        <v>418.10653844299407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</row>
    <row r="186" spans="1:231" s="5" customFormat="1" ht="16.5">
      <c r="A186" s="55"/>
      <c r="B186" s="18"/>
      <c r="C186" s="18"/>
      <c r="D186" s="18"/>
      <c r="E186" s="51"/>
      <c r="F186" s="51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</row>
    <row r="187" spans="5:6" ht="18">
      <c r="E187" s="52"/>
      <c r="F187" s="52"/>
    </row>
    <row r="188" spans="5:6" ht="15" customHeight="1">
      <c r="E188" s="53"/>
      <c r="F188" s="53"/>
    </row>
    <row r="189" spans="1:6" s="3" customFormat="1" ht="12.75">
      <c r="A189" s="55"/>
      <c r="B189" s="18"/>
      <c r="C189" s="18"/>
      <c r="D189" s="18"/>
      <c r="E189" s="17"/>
      <c r="F189" s="17"/>
    </row>
    <row r="190" spans="1:6" s="3" customFormat="1" ht="12.75">
      <c r="A190" s="55"/>
      <c r="B190" s="18"/>
      <c r="C190" s="18"/>
      <c r="D190" s="18"/>
      <c r="E190" s="17"/>
      <c r="F190" s="17"/>
    </row>
    <row r="191" spans="1:6" s="3" customFormat="1" ht="12.75">
      <c r="A191" s="55"/>
      <c r="B191" s="18"/>
      <c r="C191" s="18"/>
      <c r="D191" s="18"/>
      <c r="E191" s="17"/>
      <c r="F191" s="17"/>
    </row>
    <row r="192" spans="1:6" s="3" customFormat="1" ht="12.75">
      <c r="A192" s="55"/>
      <c r="B192" s="18"/>
      <c r="C192" s="18"/>
      <c r="D192" s="18"/>
      <c r="E192" s="17"/>
      <c r="F192" s="17"/>
    </row>
    <row r="193" spans="5:6" ht="12.75">
      <c r="E193" s="17"/>
      <c r="F193" s="17"/>
    </row>
    <row r="194" spans="5:6" ht="12.75">
      <c r="E194" s="17"/>
      <c r="F194" s="17"/>
    </row>
    <row r="195" spans="5:6" ht="12.75">
      <c r="E195" s="17"/>
      <c r="F195" s="17"/>
    </row>
    <row r="196" spans="5:6" ht="12.75">
      <c r="E196" s="17"/>
      <c r="F196" s="17"/>
    </row>
    <row r="197" spans="5:6" ht="12.75">
      <c r="E197" s="17"/>
      <c r="F197" s="17"/>
    </row>
    <row r="198" spans="5:6" ht="12.75">
      <c r="E198" s="17"/>
      <c r="F198" s="17"/>
    </row>
    <row r="199" spans="5:6" ht="12.75">
      <c r="E199" s="17"/>
      <c r="F199" s="17"/>
    </row>
    <row r="200" spans="5:6" ht="12.75">
      <c r="E200" s="17"/>
      <c r="F200" s="17"/>
    </row>
    <row r="201" spans="5:6" ht="12.75">
      <c r="E201" s="17"/>
      <c r="F201" s="17"/>
    </row>
    <row r="202" spans="5:6" ht="12.75">
      <c r="E202" s="17"/>
      <c r="F202" s="17"/>
    </row>
    <row r="203" spans="5:6" ht="12.75">
      <c r="E203" s="17"/>
      <c r="F203" s="17"/>
    </row>
    <row r="204" spans="5:6" ht="12.75">
      <c r="E204" s="17"/>
      <c r="F204" s="17"/>
    </row>
    <row r="205" spans="5:6" ht="12.75">
      <c r="E205" s="17"/>
      <c r="F205" s="17"/>
    </row>
    <row r="206" spans="5:6" ht="12.75">
      <c r="E206" s="17"/>
      <c r="F206" s="17"/>
    </row>
    <row r="207" spans="5:6" ht="12.75">
      <c r="E207" s="17"/>
      <c r="F207" s="17"/>
    </row>
    <row r="208" spans="5:6" ht="12.75">
      <c r="E208" s="17"/>
      <c r="F208" s="17"/>
    </row>
    <row r="209" spans="5:6" ht="12.75">
      <c r="E209" s="17"/>
      <c r="F209" s="17"/>
    </row>
    <row r="210" spans="5:6" ht="12.75">
      <c r="E210" s="17"/>
      <c r="F210" s="17"/>
    </row>
    <row r="211" spans="5:6" ht="12.75">
      <c r="E211" s="17"/>
      <c r="F211" s="17"/>
    </row>
    <row r="212" spans="5:6" ht="12.75">
      <c r="E212" s="17"/>
      <c r="F212" s="17"/>
    </row>
    <row r="213" spans="5:6" ht="12.75">
      <c r="E213" s="17"/>
      <c r="F213" s="17"/>
    </row>
    <row r="214" spans="5:6" ht="12.75">
      <c r="E214" s="17"/>
      <c r="F214" s="17"/>
    </row>
    <row r="215" spans="5:6" ht="12.75">
      <c r="E215" s="17"/>
      <c r="F215" s="17"/>
    </row>
    <row r="216" spans="5:6" ht="12.75">
      <c r="E216" s="17"/>
      <c r="F216" s="17"/>
    </row>
    <row r="217" spans="5:6" ht="12.75">
      <c r="E217" s="17"/>
      <c r="F217" s="17"/>
    </row>
    <row r="218" spans="5:6" ht="12.75">
      <c r="E218" s="17"/>
      <c r="F218" s="17"/>
    </row>
    <row r="219" spans="5:6" ht="12.75">
      <c r="E219" s="17"/>
      <c r="F219" s="17"/>
    </row>
    <row r="220" spans="5:6" ht="12.75">
      <c r="E220" s="17"/>
      <c r="F220" s="17"/>
    </row>
    <row r="221" spans="5:6" ht="12.75">
      <c r="E221" s="17"/>
      <c r="F221" s="17"/>
    </row>
    <row r="222" spans="5:6" ht="12.75">
      <c r="E222" s="17"/>
      <c r="F222" s="17"/>
    </row>
    <row r="223" spans="5:6" ht="12.75">
      <c r="E223" s="17"/>
      <c r="F223" s="17"/>
    </row>
    <row r="224" spans="5:6" ht="12.75">
      <c r="E224" s="17"/>
      <c r="F224" s="17"/>
    </row>
    <row r="225" spans="5:6" ht="12.75">
      <c r="E225" s="17"/>
      <c r="F225" s="17"/>
    </row>
    <row r="226" spans="5:6" ht="12.75">
      <c r="E226" s="17"/>
      <c r="F226" s="17"/>
    </row>
    <row r="227" spans="5:6" ht="12.75">
      <c r="E227" s="17"/>
      <c r="F227" s="17"/>
    </row>
    <row r="228" spans="5:6" ht="12.75">
      <c r="E228" s="17"/>
      <c r="F228" s="17"/>
    </row>
    <row r="229" spans="5:6" ht="12.75">
      <c r="E229" s="17"/>
      <c r="F229" s="17"/>
    </row>
    <row r="230" spans="5:6" ht="12.75">
      <c r="E230" s="17"/>
      <c r="F230" s="17"/>
    </row>
    <row r="231" spans="5:6" ht="12.75">
      <c r="E231" s="17"/>
      <c r="F231" s="17"/>
    </row>
    <row r="232" spans="5:6" ht="12.75">
      <c r="E232" s="17"/>
      <c r="F232" s="17"/>
    </row>
  </sheetData>
  <sheetProtection/>
  <mergeCells count="9">
    <mergeCell ref="A16:D16"/>
    <mergeCell ref="A2:D2"/>
    <mergeCell ref="A4:A5"/>
    <mergeCell ref="A1:D1"/>
    <mergeCell ref="A18:A19"/>
    <mergeCell ref="B14:C14"/>
    <mergeCell ref="B31:C31"/>
    <mergeCell ref="A30:D30"/>
    <mergeCell ref="A15:D15"/>
  </mergeCells>
  <printOptions horizontalCentered="1" verticalCentered="1"/>
  <pageMargins left="0.75" right="0.75" top="0.75" bottom="0.75" header="0.5" footer="1.05"/>
  <pageSetup firstPageNumber="71" useFirstPageNumber="1" horizontalDpi="600" verticalDpi="600" orientation="landscape" paperSize="9" scale="86" r:id="rId1"/>
  <headerFooter alignWithMargins="0">
    <oddFooter>&amp;C&amp;P</oddFooter>
  </headerFooter>
  <rowBreaks count="4" manualBreakCount="4">
    <brk id="14" max="3" man="1"/>
    <brk id="123" max="255" man="1"/>
    <brk id="140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2010-02-22T11:54:49Z</dcterms:created>
  <dcterms:modified xsi:type="dcterms:W3CDTF">2010-02-22T11:56:01Z</dcterms:modified>
  <cp:category/>
  <cp:version/>
  <cp:contentType/>
  <cp:contentStatus/>
</cp:coreProperties>
</file>